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tletika\Tekmovanja\Medklubske tekme\"/>
    </mc:Choice>
  </mc:AlternateContent>
  <bookViews>
    <workbookView xWindow="0" yWindow="0" windowWidth="11070" windowHeight="11430"/>
  </bookViews>
  <sheets>
    <sheet name="u 10" sheetId="5" r:id="rId1"/>
    <sheet name="u12" sheetId="3" r:id="rId2"/>
    <sheet name="u14" sheetId="4" r:id="rId3"/>
  </sheets>
  <calcPr calcId="171027"/>
</workbook>
</file>

<file path=xl/calcChain.xml><?xml version="1.0" encoding="utf-8"?>
<calcChain xmlns="http://schemas.openxmlformats.org/spreadsheetml/2006/main">
  <c r="L13" i="4" l="1"/>
  <c r="N13" i="4" s="1"/>
  <c r="H87" i="5"/>
  <c r="H75" i="5"/>
  <c r="H88" i="5"/>
  <c r="H74" i="5"/>
  <c r="H92" i="5"/>
  <c r="H84" i="5"/>
  <c r="H81" i="5"/>
  <c r="H82" i="5"/>
  <c r="H77" i="5"/>
  <c r="H95" i="5"/>
  <c r="H90" i="5"/>
  <c r="H91" i="5"/>
  <c r="H86" i="5"/>
  <c r="H72" i="5"/>
  <c r="H73" i="5"/>
  <c r="H71" i="5"/>
  <c r="H94" i="5"/>
  <c r="H76" i="5"/>
  <c r="H85" i="5"/>
  <c r="H89" i="5"/>
  <c r="H80" i="5"/>
  <c r="H79" i="5"/>
  <c r="H93" i="5"/>
  <c r="H83" i="5"/>
  <c r="H78" i="5"/>
  <c r="H96" i="5"/>
  <c r="M13" i="4" l="1"/>
  <c r="L23" i="3"/>
  <c r="J23" i="3"/>
  <c r="H51" i="3"/>
  <c r="F23" i="3"/>
  <c r="L15" i="3" l="1"/>
  <c r="L18" i="3"/>
  <c r="L36" i="3"/>
  <c r="L41" i="3"/>
  <c r="L25" i="3"/>
  <c r="L33" i="3"/>
  <c r="L29" i="3"/>
  <c r="J15" i="3"/>
  <c r="J18" i="3"/>
  <c r="J36" i="3"/>
  <c r="J41" i="3"/>
  <c r="J25" i="3"/>
  <c r="J33" i="3"/>
  <c r="J29" i="3"/>
  <c r="H15" i="3"/>
  <c r="H18" i="3"/>
  <c r="H36" i="3"/>
  <c r="H41" i="3"/>
  <c r="H25" i="3"/>
  <c r="H33" i="3"/>
  <c r="H29" i="3"/>
  <c r="H23" i="3"/>
  <c r="N23" i="3" s="1"/>
  <c r="Q23" i="3" s="1"/>
  <c r="F15" i="3"/>
  <c r="F18" i="3"/>
  <c r="F36" i="3"/>
  <c r="F41" i="3"/>
  <c r="F25" i="3"/>
  <c r="F33" i="3"/>
  <c r="F29" i="3"/>
  <c r="F45" i="4"/>
  <c r="F37" i="4"/>
  <c r="F43" i="4"/>
  <c r="F53" i="4"/>
  <c r="F55" i="4"/>
  <c r="L42" i="4"/>
  <c r="L49" i="4"/>
  <c r="L40" i="4"/>
  <c r="L46" i="4"/>
  <c r="L45" i="4"/>
  <c r="L37" i="4"/>
  <c r="L43" i="4"/>
  <c r="L53" i="4"/>
  <c r="L55" i="4"/>
  <c r="M55" i="4" s="1"/>
  <c r="J42" i="4"/>
  <c r="J49" i="4"/>
  <c r="J40" i="4"/>
  <c r="J46" i="4"/>
  <c r="J45" i="4"/>
  <c r="J37" i="4"/>
  <c r="J43" i="4"/>
  <c r="J53" i="4"/>
  <c r="H42" i="4"/>
  <c r="H49" i="4"/>
  <c r="H40" i="4"/>
  <c r="H46" i="4"/>
  <c r="H45" i="4"/>
  <c r="H37" i="4"/>
  <c r="H43" i="4"/>
  <c r="H53" i="4"/>
  <c r="F42" i="4"/>
  <c r="F49" i="4"/>
  <c r="F40" i="4"/>
  <c r="F46" i="4"/>
  <c r="L51" i="4"/>
  <c r="J51" i="4"/>
  <c r="H51" i="4"/>
  <c r="F51" i="4"/>
  <c r="L49" i="3"/>
  <c r="L16" i="3"/>
  <c r="L50" i="3"/>
  <c r="L17" i="3"/>
  <c r="J49" i="3"/>
  <c r="J16" i="3"/>
  <c r="J50" i="3"/>
  <c r="J17" i="3"/>
  <c r="H49" i="3"/>
  <c r="H16" i="3"/>
  <c r="H50" i="3"/>
  <c r="H17" i="3"/>
  <c r="F49" i="3"/>
  <c r="F16" i="3"/>
  <c r="F50" i="3"/>
  <c r="F17" i="3"/>
  <c r="N55" i="4" l="1"/>
  <c r="Q55" i="4" s="1"/>
  <c r="M46" i="4"/>
  <c r="N42" i="4"/>
  <c r="Q42" i="4" s="1"/>
  <c r="N29" i="3"/>
  <c r="Q29" i="3" s="1"/>
  <c r="N36" i="3"/>
  <c r="Q36" i="3" s="1"/>
  <c r="N17" i="3"/>
  <c r="Q17" i="3" s="1"/>
  <c r="N50" i="3"/>
  <c r="Q50" i="3" s="1"/>
  <c r="M16" i="3"/>
  <c r="N49" i="3"/>
  <c r="Q49" i="3" s="1"/>
  <c r="N37" i="4"/>
  <c r="Q37" i="4" s="1"/>
  <c r="N41" i="3"/>
  <c r="Q41" i="3" s="1"/>
  <c r="N33" i="3"/>
  <c r="Q33" i="3" s="1"/>
  <c r="N18" i="3"/>
  <c r="Q18" i="3" s="1"/>
  <c r="N25" i="3"/>
  <c r="Q25" i="3" s="1"/>
  <c r="N15" i="3"/>
  <c r="Q15" i="3" s="1"/>
  <c r="M18" i="3"/>
  <c r="M25" i="3"/>
  <c r="M23" i="3"/>
  <c r="M41" i="3"/>
  <c r="M33" i="3"/>
  <c r="M15" i="3"/>
  <c r="M29" i="3"/>
  <c r="M36" i="3"/>
  <c r="N45" i="4"/>
  <c r="Q45" i="4" s="1"/>
  <c r="N40" i="4"/>
  <c r="Q40" i="4" s="1"/>
  <c r="N49" i="4"/>
  <c r="Q49" i="4" s="1"/>
  <c r="N43" i="4"/>
  <c r="Q43" i="4" s="1"/>
  <c r="M40" i="4"/>
  <c r="N46" i="4"/>
  <c r="Q46" i="4" s="1"/>
  <c r="M43" i="4"/>
  <c r="N53" i="4"/>
  <c r="Q53" i="4" s="1"/>
  <c r="M37" i="4"/>
  <c r="M49" i="4"/>
  <c r="M51" i="4"/>
  <c r="M45" i="4"/>
  <c r="M42" i="4"/>
  <c r="M53" i="4"/>
  <c r="N51" i="4"/>
  <c r="Q51" i="4" s="1"/>
  <c r="N16" i="3"/>
  <c r="Q16" i="3" s="1"/>
  <c r="M49" i="3"/>
  <c r="M17" i="3"/>
  <c r="M50" i="3"/>
  <c r="J85" i="5"/>
  <c r="F85" i="5"/>
  <c r="L85" i="5" l="1"/>
  <c r="O85" i="5" s="1"/>
  <c r="K85" i="5"/>
  <c r="L15" i="4"/>
  <c r="J15" i="4"/>
  <c r="H15" i="4"/>
  <c r="F15" i="4"/>
  <c r="L37" i="3"/>
  <c r="J37" i="3"/>
  <c r="H37" i="3"/>
  <c r="F37" i="3"/>
  <c r="N15" i="4" l="1"/>
  <c r="Q15" i="4" s="1"/>
  <c r="M15" i="4"/>
  <c r="N37" i="3"/>
  <c r="Q37" i="3" s="1"/>
  <c r="M37" i="3"/>
  <c r="L44" i="3"/>
  <c r="J44" i="3"/>
  <c r="H44" i="3"/>
  <c r="F44" i="3"/>
  <c r="L45" i="3"/>
  <c r="J45" i="3"/>
  <c r="H45" i="3"/>
  <c r="F45" i="3"/>
  <c r="J88" i="5"/>
  <c r="F88" i="5"/>
  <c r="J87" i="5"/>
  <c r="F87" i="5"/>
  <c r="L88" i="5" l="1"/>
  <c r="O88" i="5" s="1"/>
  <c r="K88" i="5"/>
  <c r="M44" i="3"/>
  <c r="N44" i="3"/>
  <c r="Q44" i="3" s="1"/>
  <c r="M45" i="3"/>
  <c r="N45" i="3"/>
  <c r="Q45" i="3" s="1"/>
  <c r="L87" i="5"/>
  <c r="O87" i="5" s="1"/>
  <c r="K87" i="5"/>
  <c r="J53" i="5"/>
  <c r="H53" i="5"/>
  <c r="F53" i="5"/>
  <c r="K53" i="5" s="1"/>
  <c r="J73" i="5"/>
  <c r="F73" i="5"/>
  <c r="K73" i="5" l="1"/>
  <c r="L73" i="5"/>
  <c r="O73" i="5" s="1"/>
  <c r="L53" i="5"/>
  <c r="O53" i="5" s="1"/>
  <c r="J11" i="5"/>
  <c r="J67" i="5"/>
  <c r="F67" i="5"/>
  <c r="K67" i="5" s="1"/>
  <c r="H11" i="5"/>
  <c r="H67" i="5"/>
  <c r="F11" i="5"/>
  <c r="J58" i="5"/>
  <c r="H58" i="5"/>
  <c r="F58" i="5"/>
  <c r="L58" i="5" l="1"/>
  <c r="O58" i="5" s="1"/>
  <c r="L67" i="5"/>
  <c r="O67" i="5" s="1"/>
  <c r="K11" i="5"/>
  <c r="L11" i="5"/>
  <c r="O11" i="5" s="1"/>
  <c r="K58" i="5"/>
  <c r="L30" i="4"/>
  <c r="L31" i="4"/>
  <c r="J30" i="4"/>
  <c r="J31" i="4"/>
  <c r="H30" i="4"/>
  <c r="H31" i="4"/>
  <c r="F31" i="4"/>
  <c r="F30" i="4"/>
  <c r="M30" i="4" l="1"/>
  <c r="M31" i="4"/>
  <c r="N31" i="4"/>
  <c r="Q31" i="4" s="1"/>
  <c r="N30" i="4"/>
  <c r="Q30" i="4" s="1"/>
  <c r="F7" i="3"/>
  <c r="L12" i="4"/>
  <c r="H18" i="5" l="1"/>
  <c r="L6" i="4"/>
  <c r="L21" i="4"/>
  <c r="L7" i="4"/>
  <c r="L11" i="4"/>
  <c r="L23" i="4"/>
  <c r="L8" i="4"/>
  <c r="L24" i="4"/>
  <c r="L29" i="4"/>
  <c r="L20" i="4"/>
  <c r="L17" i="4"/>
  <c r="J14" i="4"/>
  <c r="J6" i="4"/>
  <c r="J21" i="4"/>
  <c r="J7" i="4"/>
  <c r="J11" i="4"/>
  <c r="J23" i="4"/>
  <c r="J8" i="4"/>
  <c r="J24" i="4"/>
  <c r="J29" i="4"/>
  <c r="J20" i="4"/>
  <c r="J17" i="4"/>
  <c r="H6" i="4"/>
  <c r="H21" i="4"/>
  <c r="H7" i="4"/>
  <c r="H11" i="4"/>
  <c r="H23" i="4"/>
  <c r="H8" i="4"/>
  <c r="H24" i="4"/>
  <c r="H29" i="4"/>
  <c r="H20" i="4"/>
  <c r="H17" i="4"/>
  <c r="F6" i="4"/>
  <c r="F21" i="4"/>
  <c r="F7" i="4"/>
  <c r="F11" i="4"/>
  <c r="F23" i="4"/>
  <c r="F8" i="4"/>
  <c r="F24" i="4"/>
  <c r="F29" i="4"/>
  <c r="F20" i="4"/>
  <c r="F17" i="4"/>
  <c r="F59" i="3"/>
  <c r="H59" i="3"/>
  <c r="F57" i="3"/>
  <c r="H57" i="3"/>
  <c r="F79" i="3"/>
  <c r="H79" i="3"/>
  <c r="J59" i="3"/>
  <c r="J57" i="3"/>
  <c r="J79" i="3"/>
  <c r="L59" i="3"/>
  <c r="L57" i="3"/>
  <c r="L79" i="3"/>
  <c r="F22" i="3"/>
  <c r="F39" i="3"/>
  <c r="F28" i="3"/>
  <c r="F8" i="3"/>
  <c r="F12" i="3"/>
  <c r="F40" i="3"/>
  <c r="F32" i="3"/>
  <c r="F38" i="3"/>
  <c r="H22" i="3"/>
  <c r="H39" i="3"/>
  <c r="H28" i="3"/>
  <c r="H8" i="3"/>
  <c r="H12" i="3"/>
  <c r="H40" i="3"/>
  <c r="H32" i="3"/>
  <c r="H38" i="3"/>
  <c r="J22" i="3"/>
  <c r="J39" i="3"/>
  <c r="J28" i="3"/>
  <c r="J8" i="3"/>
  <c r="J12" i="3"/>
  <c r="J40" i="3"/>
  <c r="J32" i="3"/>
  <c r="J38" i="3"/>
  <c r="L22" i="3"/>
  <c r="L39" i="3"/>
  <c r="L28" i="3"/>
  <c r="L8" i="3"/>
  <c r="L12" i="3"/>
  <c r="L40" i="3"/>
  <c r="L32" i="3"/>
  <c r="L38" i="3"/>
  <c r="J82" i="5"/>
  <c r="J104" i="5"/>
  <c r="H104" i="5"/>
  <c r="F82" i="5"/>
  <c r="F104" i="5"/>
  <c r="L104" i="5" s="1"/>
  <c r="O104" i="5" s="1"/>
  <c r="J71" i="5"/>
  <c r="J86" i="5"/>
  <c r="F71" i="5"/>
  <c r="K71" i="5" s="1"/>
  <c r="F86" i="5"/>
  <c r="J89" i="5"/>
  <c r="F89" i="5"/>
  <c r="F80" i="5"/>
  <c r="J80" i="5"/>
  <c r="F78" i="5"/>
  <c r="J78" i="5"/>
  <c r="F18" i="5"/>
  <c r="J18" i="5"/>
  <c r="J15" i="5"/>
  <c r="H15" i="5"/>
  <c r="F15" i="5"/>
  <c r="F57" i="5"/>
  <c r="H57" i="5"/>
  <c r="J57" i="5"/>
  <c r="J23" i="5"/>
  <c r="H23" i="5"/>
  <c r="F23" i="5"/>
  <c r="F7" i="5"/>
  <c r="J20" i="5"/>
  <c r="J25" i="5"/>
  <c r="J59" i="5"/>
  <c r="J7" i="5"/>
  <c r="H25" i="5"/>
  <c r="H59" i="5"/>
  <c r="H7" i="5"/>
  <c r="H20" i="5"/>
  <c r="H54" i="4"/>
  <c r="J54" i="4"/>
  <c r="L54" i="4"/>
  <c r="F54" i="4"/>
  <c r="F30" i="3"/>
  <c r="F10" i="3"/>
  <c r="F35" i="3"/>
  <c r="L35" i="3"/>
  <c r="L46" i="3"/>
  <c r="L30" i="3"/>
  <c r="L10" i="3"/>
  <c r="J46" i="3"/>
  <c r="J30" i="3"/>
  <c r="J10" i="3"/>
  <c r="J35" i="3"/>
  <c r="H46" i="3"/>
  <c r="H30" i="3"/>
  <c r="H10" i="3"/>
  <c r="H35" i="3"/>
  <c r="F46" i="3"/>
  <c r="J84" i="5"/>
  <c r="F84" i="5"/>
  <c r="F59" i="5"/>
  <c r="L59" i="5" s="1"/>
  <c r="O59" i="5" s="1"/>
  <c r="F25" i="5"/>
  <c r="L25" i="5" s="1"/>
  <c r="O25" i="5" s="1"/>
  <c r="F20" i="5"/>
  <c r="J94" i="5"/>
  <c r="J95" i="5"/>
  <c r="J91" i="5"/>
  <c r="J72" i="5"/>
  <c r="J75" i="5"/>
  <c r="J90" i="5"/>
  <c r="J102" i="5"/>
  <c r="H102" i="5"/>
  <c r="F94" i="5"/>
  <c r="L94" i="5" s="1"/>
  <c r="O94" i="5" s="1"/>
  <c r="F95" i="5"/>
  <c r="F91" i="5"/>
  <c r="F72" i="5"/>
  <c r="F75" i="5"/>
  <c r="L75" i="5" s="1"/>
  <c r="O75" i="5" s="1"/>
  <c r="F90" i="5"/>
  <c r="F102" i="5"/>
  <c r="J77" i="5"/>
  <c r="F77" i="5"/>
  <c r="F28" i="5"/>
  <c r="F12" i="5"/>
  <c r="F5" i="5"/>
  <c r="F47" i="5"/>
  <c r="F6" i="5"/>
  <c r="F34" i="5"/>
  <c r="F49" i="5"/>
  <c r="H28" i="5"/>
  <c r="H12" i="5"/>
  <c r="H5" i="5"/>
  <c r="H47" i="5"/>
  <c r="H6" i="5"/>
  <c r="H34" i="5"/>
  <c r="H49" i="5"/>
  <c r="J28" i="5"/>
  <c r="J12" i="5"/>
  <c r="J5" i="5"/>
  <c r="J47" i="5"/>
  <c r="J6" i="5"/>
  <c r="J34" i="5"/>
  <c r="J49" i="5"/>
  <c r="J37" i="5"/>
  <c r="H37" i="5"/>
  <c r="F37" i="5"/>
  <c r="L34" i="3"/>
  <c r="J34" i="3"/>
  <c r="H34" i="3"/>
  <c r="F34" i="3"/>
  <c r="L80" i="3"/>
  <c r="L74" i="3"/>
  <c r="L67" i="3"/>
  <c r="L60" i="3"/>
  <c r="L62" i="3"/>
  <c r="L81" i="3"/>
  <c r="J80" i="3"/>
  <c r="J74" i="3"/>
  <c r="J67" i="3"/>
  <c r="J60" i="3"/>
  <c r="J62" i="3"/>
  <c r="J81" i="3"/>
  <c r="H80" i="3"/>
  <c r="H74" i="3"/>
  <c r="H67" i="3"/>
  <c r="H60" i="3"/>
  <c r="H62" i="3"/>
  <c r="H81" i="3"/>
  <c r="F73" i="3"/>
  <c r="F80" i="3"/>
  <c r="F74" i="3"/>
  <c r="F67" i="3"/>
  <c r="F60" i="3"/>
  <c r="F62" i="3"/>
  <c r="F81" i="3"/>
  <c r="F72" i="3"/>
  <c r="F78" i="3"/>
  <c r="F63" i="3"/>
  <c r="L26" i="3"/>
  <c r="L27" i="3"/>
  <c r="J26" i="3"/>
  <c r="J27" i="3"/>
  <c r="H26" i="3"/>
  <c r="H27" i="3"/>
  <c r="F26" i="3"/>
  <c r="F27" i="3"/>
  <c r="J27" i="5"/>
  <c r="J55" i="5"/>
  <c r="J54" i="5"/>
  <c r="J43" i="5"/>
  <c r="J29" i="5"/>
  <c r="J56" i="5"/>
  <c r="J24" i="5"/>
  <c r="J22" i="5"/>
  <c r="J64" i="5"/>
  <c r="J63" i="5"/>
  <c r="J32" i="5"/>
  <c r="J40" i="5"/>
  <c r="J44" i="5"/>
  <c r="J52" i="5"/>
  <c r="J42" i="5"/>
  <c r="J9" i="5"/>
  <c r="J61" i="5"/>
  <c r="J26" i="5"/>
  <c r="J65" i="5"/>
  <c r="J33" i="5"/>
  <c r="J50" i="5"/>
  <c r="J39" i="5"/>
  <c r="H27" i="5"/>
  <c r="H55" i="5"/>
  <c r="H54" i="5"/>
  <c r="H43" i="5"/>
  <c r="H29" i="5"/>
  <c r="H56" i="5"/>
  <c r="H24" i="5"/>
  <c r="H22" i="5"/>
  <c r="H64" i="5"/>
  <c r="H63" i="5"/>
  <c r="H32" i="5"/>
  <c r="H40" i="5"/>
  <c r="H44" i="5"/>
  <c r="H52" i="5"/>
  <c r="H42" i="5"/>
  <c r="H9" i="5"/>
  <c r="H61" i="5"/>
  <c r="H26" i="5"/>
  <c r="H65" i="5"/>
  <c r="H33" i="5"/>
  <c r="H50" i="5"/>
  <c r="H39" i="5"/>
  <c r="F27" i="5"/>
  <c r="F55" i="5"/>
  <c r="L55" i="5" s="1"/>
  <c r="O55" i="5" s="1"/>
  <c r="F54" i="5"/>
  <c r="L54" i="5" s="1"/>
  <c r="O54" i="5" s="1"/>
  <c r="F43" i="5"/>
  <c r="F29" i="5"/>
  <c r="F56" i="5"/>
  <c r="L56" i="5" s="1"/>
  <c r="O56" i="5" s="1"/>
  <c r="F24" i="5"/>
  <c r="F22" i="5"/>
  <c r="F64" i="5"/>
  <c r="F63" i="5"/>
  <c r="L63" i="5" s="1"/>
  <c r="O63" i="5" s="1"/>
  <c r="F32" i="5"/>
  <c r="L32" i="5" s="1"/>
  <c r="O32" i="5" s="1"/>
  <c r="F40" i="5"/>
  <c r="F44" i="5"/>
  <c r="F52" i="5"/>
  <c r="L52" i="5" s="1"/>
  <c r="O52" i="5" s="1"/>
  <c r="F42" i="5"/>
  <c r="L42" i="5" s="1"/>
  <c r="O42" i="5" s="1"/>
  <c r="F9" i="5"/>
  <c r="F61" i="5"/>
  <c r="F26" i="5"/>
  <c r="L26" i="5" s="1"/>
  <c r="O26" i="5" s="1"/>
  <c r="F65" i="5"/>
  <c r="L65" i="5" s="1"/>
  <c r="O65" i="5" s="1"/>
  <c r="F33" i="5"/>
  <c r="F50" i="5"/>
  <c r="F39" i="5"/>
  <c r="L39" i="5" s="1"/>
  <c r="O39" i="5" s="1"/>
  <c r="J31" i="5"/>
  <c r="J35" i="5"/>
  <c r="J13" i="5"/>
  <c r="J46" i="5"/>
  <c r="J36" i="5"/>
  <c r="J30" i="5"/>
  <c r="J19" i="5"/>
  <c r="H31" i="5"/>
  <c r="H35" i="5"/>
  <c r="H13" i="5"/>
  <c r="H46" i="5"/>
  <c r="H36" i="5"/>
  <c r="H30" i="5"/>
  <c r="H19" i="5"/>
  <c r="F31" i="5"/>
  <c r="F35" i="5"/>
  <c r="F13" i="5"/>
  <c r="F46" i="5"/>
  <c r="F36" i="5"/>
  <c r="F30" i="5"/>
  <c r="F19" i="5"/>
  <c r="L9" i="3"/>
  <c r="L24" i="3"/>
  <c r="L31" i="3"/>
  <c r="L7" i="3"/>
  <c r="L6" i="3"/>
  <c r="J9" i="3"/>
  <c r="J24" i="3"/>
  <c r="J31" i="3"/>
  <c r="J7" i="3"/>
  <c r="J6" i="3"/>
  <c r="H9" i="3"/>
  <c r="H24" i="3"/>
  <c r="H31" i="3"/>
  <c r="H7" i="3"/>
  <c r="H6" i="3"/>
  <c r="F9" i="3"/>
  <c r="F24" i="3"/>
  <c r="F31" i="3"/>
  <c r="F6" i="3"/>
  <c r="L69" i="3"/>
  <c r="L61" i="3"/>
  <c r="L77" i="3"/>
  <c r="L75" i="3"/>
  <c r="L56" i="3"/>
  <c r="L71" i="3"/>
  <c r="L72" i="3"/>
  <c r="L78" i="3"/>
  <c r="L63" i="3"/>
  <c r="L73" i="3"/>
  <c r="J69" i="3"/>
  <c r="J61" i="3"/>
  <c r="J77" i="3"/>
  <c r="J75" i="3"/>
  <c r="J56" i="3"/>
  <c r="J71" i="3"/>
  <c r="J72" i="3"/>
  <c r="J78" i="3"/>
  <c r="J63" i="3"/>
  <c r="J73" i="3"/>
  <c r="H69" i="3"/>
  <c r="H61" i="3"/>
  <c r="H77" i="3"/>
  <c r="H75" i="3"/>
  <c r="H56" i="3"/>
  <c r="H71" i="3"/>
  <c r="H72" i="3"/>
  <c r="H78" i="3"/>
  <c r="H63" i="3"/>
  <c r="H73" i="3"/>
  <c r="F69" i="3"/>
  <c r="N69" i="3" s="1"/>
  <c r="Q69" i="3" s="1"/>
  <c r="F61" i="3"/>
  <c r="F77" i="3"/>
  <c r="F75" i="3"/>
  <c r="F56" i="3"/>
  <c r="F71" i="3"/>
  <c r="L35" i="4"/>
  <c r="L48" i="4"/>
  <c r="L41" i="4"/>
  <c r="L44" i="4"/>
  <c r="L50" i="4"/>
  <c r="L52" i="4"/>
  <c r="L47" i="4"/>
  <c r="L36" i="4"/>
  <c r="L38" i="4"/>
  <c r="J35" i="4"/>
  <c r="J48" i="4"/>
  <c r="J41" i="4"/>
  <c r="J44" i="4"/>
  <c r="J50" i="4"/>
  <c r="J52" i="4"/>
  <c r="J47" i="4"/>
  <c r="J36" i="4"/>
  <c r="J38" i="4"/>
  <c r="H38" i="4"/>
  <c r="F36" i="4"/>
  <c r="F38" i="4"/>
  <c r="L26" i="4"/>
  <c r="L25" i="4"/>
  <c r="L9" i="4"/>
  <c r="L10" i="4"/>
  <c r="L27" i="4"/>
  <c r="L14" i="4"/>
  <c r="L28" i="4"/>
  <c r="L16" i="4"/>
  <c r="L18" i="4"/>
  <c r="L5" i="4"/>
  <c r="J26" i="4"/>
  <c r="J25" i="4"/>
  <c r="J9" i="4"/>
  <c r="J10" i="4"/>
  <c r="J12" i="4"/>
  <c r="J27" i="4"/>
  <c r="J28" i="4"/>
  <c r="J16" i="4"/>
  <c r="J18" i="4"/>
  <c r="J5" i="4"/>
  <c r="H26" i="4"/>
  <c r="H25" i="4"/>
  <c r="H9" i="4"/>
  <c r="H10" i="4"/>
  <c r="H12" i="4"/>
  <c r="H27" i="4"/>
  <c r="H14" i="4"/>
  <c r="H28" i="4"/>
  <c r="H16" i="4"/>
  <c r="H18" i="4"/>
  <c r="H5" i="4"/>
  <c r="F26" i="4"/>
  <c r="F25" i="4"/>
  <c r="F9" i="4"/>
  <c r="F10" i="4"/>
  <c r="F12" i="4"/>
  <c r="F27" i="4"/>
  <c r="F14" i="4"/>
  <c r="F28" i="4"/>
  <c r="F16" i="4"/>
  <c r="F18" i="4"/>
  <c r="F5" i="4"/>
  <c r="H35" i="4"/>
  <c r="H48" i="4"/>
  <c r="H41" i="4"/>
  <c r="H44" i="4"/>
  <c r="H50" i="4"/>
  <c r="H52" i="4"/>
  <c r="H47" i="4"/>
  <c r="H36" i="4"/>
  <c r="L39" i="4"/>
  <c r="J39" i="4"/>
  <c r="H39" i="4"/>
  <c r="F41" i="4"/>
  <c r="F44" i="4"/>
  <c r="F50" i="4"/>
  <c r="F52" i="4"/>
  <c r="F47" i="4"/>
  <c r="F35" i="4"/>
  <c r="F48" i="4"/>
  <c r="F39" i="4"/>
  <c r="J19" i="4"/>
  <c r="J4" i="4"/>
  <c r="J22" i="4"/>
  <c r="F4" i="3"/>
  <c r="H4" i="3"/>
  <c r="J4" i="3"/>
  <c r="L4" i="3"/>
  <c r="F20" i="3"/>
  <c r="H20" i="3"/>
  <c r="J20" i="3"/>
  <c r="L20" i="3"/>
  <c r="H22" i="4"/>
  <c r="F22" i="4"/>
  <c r="L22" i="4"/>
  <c r="F4" i="4"/>
  <c r="H4" i="4"/>
  <c r="L4" i="4"/>
  <c r="J65" i="3"/>
  <c r="J55" i="3"/>
  <c r="F65" i="3"/>
  <c r="H65" i="3"/>
  <c r="L65" i="3"/>
  <c r="F55" i="3"/>
  <c r="H55" i="3"/>
  <c r="L55" i="3"/>
  <c r="F13" i="3"/>
  <c r="H13" i="3"/>
  <c r="J13" i="3"/>
  <c r="L13" i="3"/>
  <c r="J17" i="5"/>
  <c r="F17" i="5"/>
  <c r="H17" i="5"/>
  <c r="F74" i="5"/>
  <c r="J74" i="5"/>
  <c r="F81" i="5"/>
  <c r="J81" i="5"/>
  <c r="F68" i="3"/>
  <c r="H68" i="3"/>
  <c r="J68" i="3"/>
  <c r="L68" i="3"/>
  <c r="F66" i="3"/>
  <c r="H66" i="3"/>
  <c r="J66" i="3"/>
  <c r="L66" i="3"/>
  <c r="F64" i="3"/>
  <c r="H64" i="3"/>
  <c r="J64" i="3"/>
  <c r="L64" i="3"/>
  <c r="F58" i="3"/>
  <c r="H58" i="3"/>
  <c r="J58" i="3"/>
  <c r="L58" i="3"/>
  <c r="F70" i="3"/>
  <c r="H70" i="3"/>
  <c r="J70" i="3"/>
  <c r="L70" i="3"/>
  <c r="F5" i="3"/>
  <c r="H5" i="3"/>
  <c r="J5" i="3"/>
  <c r="L5" i="3"/>
  <c r="F21" i="3"/>
  <c r="H21" i="3"/>
  <c r="J21" i="3"/>
  <c r="L21" i="3"/>
  <c r="F43" i="3"/>
  <c r="H43" i="3"/>
  <c r="J43" i="3"/>
  <c r="L43" i="3"/>
  <c r="F42" i="3"/>
  <c r="H42" i="3"/>
  <c r="J42" i="3"/>
  <c r="L42" i="3"/>
  <c r="F14" i="3"/>
  <c r="H14" i="3"/>
  <c r="J14" i="3"/>
  <c r="L14" i="3"/>
  <c r="F47" i="3"/>
  <c r="H47" i="3"/>
  <c r="J47" i="3"/>
  <c r="L47" i="3"/>
  <c r="F11" i="3"/>
  <c r="H11" i="3"/>
  <c r="J11" i="3"/>
  <c r="L11" i="3"/>
  <c r="F93" i="5"/>
  <c r="L93" i="5" s="1"/>
  <c r="O93" i="5" s="1"/>
  <c r="J93" i="5"/>
  <c r="F45" i="5"/>
  <c r="H45" i="5"/>
  <c r="J45" i="5"/>
  <c r="F92" i="5"/>
  <c r="J92" i="5"/>
  <c r="F83" i="5"/>
  <c r="J83" i="5"/>
  <c r="F79" i="5"/>
  <c r="J79" i="5"/>
  <c r="F98" i="5"/>
  <c r="H98" i="5"/>
  <c r="J98" i="5"/>
  <c r="F100" i="5"/>
  <c r="H100" i="5"/>
  <c r="J100" i="5"/>
  <c r="F103" i="5"/>
  <c r="H103" i="5"/>
  <c r="J103" i="5"/>
  <c r="F101" i="5"/>
  <c r="H101" i="5"/>
  <c r="J101" i="5"/>
  <c r="F105" i="5"/>
  <c r="H105" i="5"/>
  <c r="J105" i="5"/>
  <c r="F38" i="5"/>
  <c r="H38" i="5"/>
  <c r="J38" i="5"/>
  <c r="F51" i="5"/>
  <c r="H51" i="5"/>
  <c r="J51" i="5"/>
  <c r="F21" i="5"/>
  <c r="H21" i="5"/>
  <c r="J21" i="5"/>
  <c r="F10" i="5"/>
  <c r="H10" i="5"/>
  <c r="J10" i="5"/>
  <c r="F48" i="5"/>
  <c r="H48" i="5"/>
  <c r="J48" i="5"/>
  <c r="F62" i="5"/>
  <c r="H62" i="5"/>
  <c r="J62" i="5"/>
  <c r="F41" i="5"/>
  <c r="H41" i="5"/>
  <c r="J41" i="5"/>
  <c r="F48" i="3"/>
  <c r="H48" i="3"/>
  <c r="J48" i="3"/>
  <c r="L48" i="3"/>
  <c r="F99" i="5"/>
  <c r="F96" i="5"/>
  <c r="L96" i="5" s="1"/>
  <c r="O96" i="5" s="1"/>
  <c r="F97" i="5"/>
  <c r="H99" i="5"/>
  <c r="H97" i="5"/>
  <c r="J99" i="5"/>
  <c r="J96" i="5"/>
  <c r="J97" i="5"/>
  <c r="J14" i="5"/>
  <c r="H14" i="5"/>
  <c r="F14" i="5"/>
  <c r="J16" i="5"/>
  <c r="H16" i="5"/>
  <c r="F16" i="5"/>
  <c r="J4" i="5"/>
  <c r="H4" i="5"/>
  <c r="F4" i="5"/>
  <c r="J60" i="5"/>
  <c r="H60" i="5"/>
  <c r="F60" i="5"/>
  <c r="J8" i="5"/>
  <c r="H8" i="5"/>
  <c r="F8" i="5"/>
  <c r="J66" i="5"/>
  <c r="H66" i="5"/>
  <c r="F66" i="5"/>
  <c r="F19" i="4"/>
  <c r="H19" i="4"/>
  <c r="L19" i="4"/>
  <c r="F76" i="3"/>
  <c r="H76" i="3"/>
  <c r="J76" i="3"/>
  <c r="L76" i="3"/>
  <c r="F76" i="5"/>
  <c r="J76" i="5"/>
  <c r="L19" i="3"/>
  <c r="F19" i="3"/>
  <c r="H19" i="3"/>
  <c r="J19" i="3"/>
  <c r="L41" i="5" l="1"/>
  <c r="O41" i="5" s="1"/>
  <c r="L21" i="5"/>
  <c r="O21" i="5" s="1"/>
  <c r="L101" i="5"/>
  <c r="O101" i="5" s="1"/>
  <c r="N38" i="4"/>
  <c r="Q38" i="4" s="1"/>
  <c r="L49" i="5"/>
  <c r="O49" i="5" s="1"/>
  <c r="L99" i="5"/>
  <c r="O99" i="5" s="1"/>
  <c r="L79" i="5"/>
  <c r="O79" i="5" s="1"/>
  <c r="Q34" i="3"/>
  <c r="N34" i="3"/>
  <c r="M62" i="3"/>
  <c r="N77" i="3"/>
  <c r="Q77" i="3" s="1"/>
  <c r="L19" i="5"/>
  <c r="O19" i="5" s="1"/>
  <c r="L13" i="5"/>
  <c r="O13" i="5" s="1"/>
  <c r="L24" i="5"/>
  <c r="O24" i="5" s="1"/>
  <c r="L15" i="5"/>
  <c r="O15" i="5" s="1"/>
  <c r="L5" i="5"/>
  <c r="O5" i="5" s="1"/>
  <c r="L4" i="5"/>
  <c r="O4" i="5" s="1"/>
  <c r="L17" i="5"/>
  <c r="O17" i="5" s="1"/>
  <c r="N66" i="3"/>
  <c r="Q66" i="3" s="1"/>
  <c r="N58" i="3"/>
  <c r="Q58" i="3" s="1"/>
  <c r="N70" i="3"/>
  <c r="Q70" i="3" s="1"/>
  <c r="N68" i="3"/>
  <c r="Q68" i="3" s="1"/>
  <c r="N64" i="3"/>
  <c r="Q64" i="3" s="1"/>
  <c r="N60" i="3"/>
  <c r="Q60" i="3" s="1"/>
  <c r="M36" i="4"/>
  <c r="M65" i="3"/>
  <c r="N54" i="4"/>
  <c r="Q54" i="4" s="1"/>
  <c r="N11" i="4"/>
  <c r="Q11" i="4" s="1"/>
  <c r="N9" i="3"/>
  <c r="Q9" i="3" s="1"/>
  <c r="N7" i="3"/>
  <c r="Q7" i="3" s="1"/>
  <c r="N26" i="3"/>
  <c r="Q26" i="3" s="1"/>
  <c r="N6" i="3"/>
  <c r="Q6" i="3" s="1"/>
  <c r="N48" i="3"/>
  <c r="Q48" i="3" s="1"/>
  <c r="N13" i="3"/>
  <c r="Q13" i="3" s="1"/>
  <c r="N38" i="3"/>
  <c r="Q38" i="3" s="1"/>
  <c r="L60" i="5"/>
  <c r="O60" i="5" s="1"/>
  <c r="L34" i="5"/>
  <c r="O34" i="5" s="1"/>
  <c r="L12" i="5"/>
  <c r="O12" i="5" s="1"/>
  <c r="N35" i="4"/>
  <c r="Q35" i="4" s="1"/>
  <c r="N44" i="4"/>
  <c r="Q44" i="4" s="1"/>
  <c r="N28" i="4"/>
  <c r="Q28" i="4" s="1"/>
  <c r="N10" i="4"/>
  <c r="Q10" i="4" s="1"/>
  <c r="M5" i="4"/>
  <c r="M14" i="4"/>
  <c r="M9" i="4"/>
  <c r="N36" i="4"/>
  <c r="Q36" i="4" s="1"/>
  <c r="M52" i="4"/>
  <c r="N27" i="4"/>
  <c r="Q27" i="4" s="1"/>
  <c r="L105" i="5"/>
  <c r="O105" i="5" s="1"/>
  <c r="L98" i="5"/>
  <c r="O98" i="5" s="1"/>
  <c r="L72" i="5"/>
  <c r="O72" i="5" s="1"/>
  <c r="K82" i="5"/>
  <c r="L82" i="5"/>
  <c r="O82" i="5" s="1"/>
  <c r="L100" i="5"/>
  <c r="O100" i="5" s="1"/>
  <c r="L92" i="5"/>
  <c r="O92" i="5" s="1"/>
  <c r="L74" i="5"/>
  <c r="O74" i="5" s="1"/>
  <c r="L102" i="5"/>
  <c r="O102" i="5" s="1"/>
  <c r="L91" i="5"/>
  <c r="O91" i="5" s="1"/>
  <c r="L84" i="5"/>
  <c r="O84" i="5" s="1"/>
  <c r="L80" i="5"/>
  <c r="O80" i="5" s="1"/>
  <c r="L86" i="5"/>
  <c r="O86" i="5" s="1"/>
  <c r="K104" i="5"/>
  <c r="K94" i="5"/>
  <c r="L76" i="5"/>
  <c r="O76" i="5" s="1"/>
  <c r="L97" i="5"/>
  <c r="O97" i="5" s="1"/>
  <c r="L103" i="5"/>
  <c r="O103" i="5" s="1"/>
  <c r="L83" i="5"/>
  <c r="O83" i="5" s="1"/>
  <c r="L81" i="5"/>
  <c r="O81" i="5" s="1"/>
  <c r="L77" i="5"/>
  <c r="O77" i="5" s="1"/>
  <c r="L90" i="5"/>
  <c r="O90" i="5" s="1"/>
  <c r="L95" i="5"/>
  <c r="O95" i="5" s="1"/>
  <c r="L78" i="5"/>
  <c r="O78" i="5" s="1"/>
  <c r="L89" i="5"/>
  <c r="O89" i="5" s="1"/>
  <c r="L71" i="5"/>
  <c r="O71" i="5" s="1"/>
  <c r="K18" i="5"/>
  <c r="L18" i="5"/>
  <c r="O18" i="5" s="1"/>
  <c r="L10" i="5"/>
  <c r="O10" i="5" s="1"/>
  <c r="L45" i="5"/>
  <c r="O45" i="5" s="1"/>
  <c r="L30" i="5"/>
  <c r="O30" i="5" s="1"/>
  <c r="L35" i="5"/>
  <c r="O35" i="5" s="1"/>
  <c r="L7" i="5"/>
  <c r="O7" i="5" s="1"/>
  <c r="L8" i="5"/>
  <c r="O8" i="5" s="1"/>
  <c r="L14" i="5"/>
  <c r="O14" i="5" s="1"/>
  <c r="L48" i="5"/>
  <c r="O48" i="5" s="1"/>
  <c r="L38" i="5"/>
  <c r="O38" i="5" s="1"/>
  <c r="L36" i="5"/>
  <c r="O36" i="5" s="1"/>
  <c r="L31" i="5"/>
  <c r="O31" i="5" s="1"/>
  <c r="L50" i="5"/>
  <c r="O50" i="5" s="1"/>
  <c r="L61" i="5"/>
  <c r="O61" i="5" s="1"/>
  <c r="L44" i="5"/>
  <c r="O44" i="5" s="1"/>
  <c r="L64" i="5"/>
  <c r="O64" i="5" s="1"/>
  <c r="L29" i="5"/>
  <c r="O29" i="5" s="1"/>
  <c r="L27" i="5"/>
  <c r="O27" i="5" s="1"/>
  <c r="L6" i="5"/>
  <c r="O6" i="5" s="1"/>
  <c r="L28" i="5"/>
  <c r="O28" i="5" s="1"/>
  <c r="L23" i="5"/>
  <c r="O23" i="5" s="1"/>
  <c r="K15" i="5"/>
  <c r="L66" i="5"/>
  <c r="O66" i="5" s="1"/>
  <c r="L16" i="5"/>
  <c r="O16" i="5" s="1"/>
  <c r="L62" i="5"/>
  <c r="O62" i="5" s="1"/>
  <c r="L51" i="5"/>
  <c r="O51" i="5" s="1"/>
  <c r="L46" i="5"/>
  <c r="O46" i="5" s="1"/>
  <c r="L33" i="5"/>
  <c r="O33" i="5" s="1"/>
  <c r="L9" i="5"/>
  <c r="O9" i="5" s="1"/>
  <c r="L40" i="5"/>
  <c r="O40" i="5" s="1"/>
  <c r="L22" i="5"/>
  <c r="O22" i="5" s="1"/>
  <c r="L43" i="5"/>
  <c r="O43" i="5" s="1"/>
  <c r="L37" i="5"/>
  <c r="O37" i="5" s="1"/>
  <c r="L47" i="5"/>
  <c r="O47" i="5" s="1"/>
  <c r="L20" i="5"/>
  <c r="O20" i="5" s="1"/>
  <c r="L57" i="5"/>
  <c r="O57" i="5" s="1"/>
  <c r="M55" i="3"/>
  <c r="N55" i="3"/>
  <c r="Q55" i="3" s="1"/>
  <c r="N71" i="3"/>
  <c r="Q71" i="3" s="1"/>
  <c r="N72" i="3"/>
  <c r="Q72" i="3" s="1"/>
  <c r="N79" i="3"/>
  <c r="Q79" i="3" s="1"/>
  <c r="N56" i="3"/>
  <c r="Q56" i="3" s="1"/>
  <c r="N81" i="3"/>
  <c r="Q81" i="3" s="1"/>
  <c r="N74" i="3"/>
  <c r="Q74" i="3" s="1"/>
  <c r="N78" i="3"/>
  <c r="Q78" i="3" s="1"/>
  <c r="N73" i="3"/>
  <c r="Q73" i="3" s="1"/>
  <c r="N61" i="3"/>
  <c r="Q61" i="3" s="1"/>
  <c r="N67" i="3"/>
  <c r="Q67" i="3" s="1"/>
  <c r="N59" i="3"/>
  <c r="Q59" i="3" s="1"/>
  <c r="M72" i="3"/>
  <c r="N76" i="3"/>
  <c r="Q76" i="3" s="1"/>
  <c r="N65" i="3"/>
  <c r="Q65" i="3" s="1"/>
  <c r="M75" i="3"/>
  <c r="N75" i="3"/>
  <c r="Q75" i="3" s="1"/>
  <c r="N63" i="3"/>
  <c r="Q63" i="3" s="1"/>
  <c r="N62" i="3"/>
  <c r="Q62" i="3" s="1"/>
  <c r="N80" i="3"/>
  <c r="Q80" i="3" s="1"/>
  <c r="M60" i="3"/>
  <c r="N57" i="3"/>
  <c r="Q57" i="3" s="1"/>
  <c r="N30" i="3"/>
  <c r="Q30" i="3" s="1"/>
  <c r="N46" i="3"/>
  <c r="Q46" i="3" s="1"/>
  <c r="N32" i="3"/>
  <c r="Q32" i="3" s="1"/>
  <c r="N8" i="3"/>
  <c r="Q8" i="3" s="1"/>
  <c r="N22" i="3"/>
  <c r="Q22" i="3" s="1"/>
  <c r="N12" i="3"/>
  <c r="Q12" i="3" s="1"/>
  <c r="N19" i="3"/>
  <c r="Q19" i="3" s="1"/>
  <c r="N20" i="3"/>
  <c r="Q20" i="3" s="1"/>
  <c r="N4" i="3"/>
  <c r="Q4" i="3" s="1"/>
  <c r="N31" i="3"/>
  <c r="Q31" i="3" s="1"/>
  <c r="N35" i="3"/>
  <c r="Q35" i="3" s="1"/>
  <c r="N40" i="3"/>
  <c r="Q40" i="3" s="1"/>
  <c r="N28" i="3"/>
  <c r="Q28" i="3" s="1"/>
  <c r="M6" i="3"/>
  <c r="N11" i="3"/>
  <c r="Q11" i="3" s="1"/>
  <c r="N47" i="3"/>
  <c r="Q47" i="3" s="1"/>
  <c r="N14" i="3"/>
  <c r="Q14" i="3" s="1"/>
  <c r="N42" i="3"/>
  <c r="Q42" i="3" s="1"/>
  <c r="N43" i="3"/>
  <c r="Q43" i="3" s="1"/>
  <c r="N21" i="3"/>
  <c r="Q21" i="3" s="1"/>
  <c r="N5" i="3"/>
  <c r="Q5" i="3" s="1"/>
  <c r="N24" i="3"/>
  <c r="Q24" i="3" s="1"/>
  <c r="N27" i="3"/>
  <c r="Q27" i="3" s="1"/>
  <c r="N10" i="3"/>
  <c r="Q10" i="3" s="1"/>
  <c r="N39" i="3"/>
  <c r="Q39" i="3" s="1"/>
  <c r="N41" i="4"/>
  <c r="Q41" i="4" s="1"/>
  <c r="N39" i="4"/>
  <c r="Q39" i="4" s="1"/>
  <c r="N52" i="4"/>
  <c r="Q52" i="4" s="1"/>
  <c r="N47" i="4"/>
  <c r="Q47" i="4" s="1"/>
  <c r="N48" i="4"/>
  <c r="Q48" i="4" s="1"/>
  <c r="N50" i="4"/>
  <c r="Q50" i="4" s="1"/>
  <c r="N19" i="4"/>
  <c r="Q19" i="4" s="1"/>
  <c r="N22" i="4"/>
  <c r="Q22" i="4" s="1"/>
  <c r="N5" i="4"/>
  <c r="Q5" i="4" s="1"/>
  <c r="N14" i="4"/>
  <c r="Q14" i="4" s="1"/>
  <c r="N9" i="4"/>
  <c r="Q9" i="4" s="1"/>
  <c r="N24" i="4"/>
  <c r="Q24" i="4" s="1"/>
  <c r="N7" i="4"/>
  <c r="Q7" i="4" s="1"/>
  <c r="M18" i="4"/>
  <c r="N18" i="4"/>
  <c r="Q18" i="4" s="1"/>
  <c r="M25" i="4"/>
  <c r="N25" i="4"/>
  <c r="Q25" i="4" s="1"/>
  <c r="N17" i="4"/>
  <c r="Q17" i="4" s="1"/>
  <c r="N8" i="4"/>
  <c r="Q8" i="4" s="1"/>
  <c r="N21" i="4"/>
  <c r="Q21" i="4" s="1"/>
  <c r="N29" i="4"/>
  <c r="Q29" i="4" s="1"/>
  <c r="Q13" i="4"/>
  <c r="N4" i="4"/>
  <c r="Q4" i="4" s="1"/>
  <c r="N16" i="4"/>
  <c r="Q16" i="4" s="1"/>
  <c r="N12" i="4"/>
  <c r="Q12" i="4" s="1"/>
  <c r="M20" i="4"/>
  <c r="N20" i="4"/>
  <c r="Q20" i="4" s="1"/>
  <c r="M23" i="4"/>
  <c r="N23" i="4"/>
  <c r="Q23" i="4" s="1"/>
  <c r="M6" i="4"/>
  <c r="N6" i="4"/>
  <c r="Q6" i="4" s="1"/>
  <c r="M69" i="3"/>
  <c r="N26" i="4"/>
  <c r="Q26" i="4" s="1"/>
  <c r="M12" i="4"/>
  <c r="M24" i="4"/>
  <c r="M7" i="4"/>
  <c r="M24" i="3"/>
  <c r="M26" i="3"/>
  <c r="M34" i="3"/>
  <c r="K25" i="5"/>
  <c r="M19" i="4"/>
  <c r="M48" i="3"/>
  <c r="M42" i="3"/>
  <c r="M20" i="3"/>
  <c r="M78" i="3"/>
  <c r="M9" i="3"/>
  <c r="K55" i="5"/>
  <c r="K43" i="5"/>
  <c r="M27" i="3"/>
  <c r="K5" i="5"/>
  <c r="K72" i="5"/>
  <c r="M35" i="3"/>
  <c r="M29" i="4"/>
  <c r="M11" i="4"/>
  <c r="M17" i="4"/>
  <c r="M8" i="4"/>
  <c r="M21" i="4"/>
  <c r="M77" i="3"/>
  <c r="M71" i="3"/>
  <c r="M10" i="3"/>
  <c r="K78" i="5"/>
  <c r="K80" i="5"/>
  <c r="M38" i="4"/>
  <c r="K89" i="5"/>
  <c r="K52" i="5"/>
  <c r="K23" i="5"/>
  <c r="K16" i="5"/>
  <c r="M80" i="3"/>
  <c r="M67" i="3"/>
  <c r="M11" i="3"/>
  <c r="M47" i="3"/>
  <c r="M14" i="3"/>
  <c r="M5" i="3"/>
  <c r="M13" i="3"/>
  <c r="M46" i="3"/>
  <c r="M28" i="3"/>
  <c r="M19" i="3"/>
  <c r="M4" i="3"/>
  <c r="M31" i="3"/>
  <c r="M7" i="3"/>
  <c r="M40" i="3"/>
  <c r="M57" i="3"/>
  <c r="M79" i="3"/>
  <c r="M59" i="3"/>
  <c r="M39" i="3"/>
  <c r="M38" i="3"/>
  <c r="M32" i="3"/>
  <c r="M8" i="3"/>
  <c r="M22" i="3"/>
  <c r="M12" i="3"/>
  <c r="K86" i="5"/>
  <c r="K57" i="5"/>
  <c r="K97" i="5"/>
  <c r="K45" i="5"/>
  <c r="K17" i="5"/>
  <c r="K65" i="5"/>
  <c r="K42" i="5"/>
  <c r="K60" i="5"/>
  <c r="K48" i="5"/>
  <c r="K38" i="5"/>
  <c r="K100" i="5"/>
  <c r="K74" i="5"/>
  <c r="K46" i="5"/>
  <c r="K33" i="5"/>
  <c r="K75" i="5"/>
  <c r="K84" i="5"/>
  <c r="K7" i="5"/>
  <c r="K76" i="5"/>
  <c r="K101" i="5"/>
  <c r="K103" i="5"/>
  <c r="K79" i="5"/>
  <c r="K29" i="5"/>
  <c r="K10" i="5"/>
  <c r="K105" i="5"/>
  <c r="K98" i="5"/>
  <c r="K36" i="5"/>
  <c r="K31" i="5"/>
  <c r="K50" i="5"/>
  <c r="K63" i="5"/>
  <c r="K28" i="5"/>
  <c r="K77" i="5"/>
  <c r="K62" i="5"/>
  <c r="K83" i="5"/>
  <c r="K93" i="5"/>
  <c r="K81" i="5"/>
  <c r="K91" i="5"/>
  <c r="K39" i="5"/>
  <c r="K26" i="5"/>
  <c r="K32" i="5"/>
  <c r="K59" i="5"/>
  <c r="K12" i="5"/>
  <c r="K34" i="5"/>
  <c r="K96" i="5"/>
  <c r="K66" i="5"/>
  <c r="K8" i="5"/>
  <c r="K14" i="5"/>
  <c r="K51" i="5"/>
  <c r="K19" i="5"/>
  <c r="K13" i="5"/>
  <c r="K24" i="5"/>
  <c r="K6" i="5"/>
  <c r="K102" i="5"/>
  <c r="K90" i="5"/>
  <c r="K95" i="5"/>
  <c r="K22" i="5"/>
  <c r="K92" i="5"/>
  <c r="K40" i="5"/>
  <c r="K4" i="5"/>
  <c r="K44" i="5"/>
  <c r="K56" i="5"/>
  <c r="K54" i="5"/>
  <c r="K9" i="5"/>
  <c r="K37" i="5"/>
  <c r="M70" i="3"/>
  <c r="M58" i="3"/>
  <c r="M64" i="3"/>
  <c r="M66" i="3"/>
  <c r="M68" i="3"/>
  <c r="M63" i="3"/>
  <c r="M56" i="3"/>
  <c r="M76" i="3"/>
  <c r="M73" i="3"/>
  <c r="M61" i="3"/>
  <c r="M81" i="3"/>
  <c r="M74" i="3"/>
  <c r="M21" i="3"/>
  <c r="M43" i="3"/>
  <c r="M30" i="3"/>
  <c r="K99" i="5"/>
  <c r="K49" i="5"/>
  <c r="K41" i="5"/>
  <c r="K21" i="5"/>
  <c r="K30" i="5"/>
  <c r="K35" i="5"/>
  <c r="K61" i="5"/>
  <c r="K64" i="5"/>
  <c r="K27" i="5"/>
  <c r="K47" i="5"/>
  <c r="K20" i="5"/>
  <c r="M47" i="4"/>
  <c r="M39" i="4"/>
  <c r="M44" i="4"/>
  <c r="M35" i="4"/>
  <c r="M50" i="4"/>
  <c r="M48" i="4"/>
  <c r="M54" i="4"/>
  <c r="M41" i="4"/>
  <c r="M4" i="4"/>
  <c r="M16" i="4"/>
  <c r="M26" i="4"/>
  <c r="M28" i="4"/>
  <c r="M22" i="4"/>
  <c r="M27" i="4"/>
  <c r="M10" i="4"/>
</calcChain>
</file>

<file path=xl/sharedStrings.xml><?xml version="1.0" encoding="utf-8"?>
<sst xmlns="http://schemas.openxmlformats.org/spreadsheetml/2006/main" count="566" uniqueCount="269">
  <si>
    <t>IME</t>
  </si>
  <si>
    <t>PRIIMEK</t>
  </si>
  <si>
    <t xml:space="preserve">LETNIK </t>
  </si>
  <si>
    <t>60 M</t>
  </si>
  <si>
    <t>TOČKE</t>
  </si>
  <si>
    <t>DALJINA</t>
  </si>
  <si>
    <t>VIŠINA</t>
  </si>
  <si>
    <t>MED/KRO</t>
  </si>
  <si>
    <t>MESTO</t>
  </si>
  <si>
    <t>KLUB</t>
  </si>
  <si>
    <t>LETNIK</t>
  </si>
  <si>
    <t>ASB</t>
  </si>
  <si>
    <t>Skupaj 2 tekmi</t>
  </si>
  <si>
    <t>Skupaj 2 najboljši tekmi</t>
  </si>
  <si>
    <t xml:space="preserve">deklice U10 </t>
  </si>
  <si>
    <t xml:space="preserve">SEŠT. TOČK </t>
  </si>
  <si>
    <t xml:space="preserve">dečki U10 </t>
  </si>
  <si>
    <t>SEŠT. TOČK</t>
  </si>
  <si>
    <t xml:space="preserve">dečki U12 </t>
  </si>
  <si>
    <t xml:space="preserve">deklice U12 </t>
  </si>
  <si>
    <t xml:space="preserve">deklice u14 </t>
  </si>
  <si>
    <t xml:space="preserve">dečki u14 </t>
  </si>
  <si>
    <t>SKOK</t>
  </si>
  <si>
    <t>DANIJEL</t>
  </si>
  <si>
    <t>GAL</t>
  </si>
  <si>
    <t>ŽUPEVC</t>
  </si>
  <si>
    <t>LUKAS</t>
  </si>
  <si>
    <t>KIKER</t>
  </si>
  <si>
    <t>MAKS</t>
  </si>
  <si>
    <t>ZAVRŠNIK</t>
  </si>
  <si>
    <t>NEJC</t>
  </si>
  <si>
    <t>KOCBEK</t>
  </si>
  <si>
    <t>MATIC</t>
  </si>
  <si>
    <t>SLAPNIČAR</t>
  </si>
  <si>
    <t>BEN</t>
  </si>
  <si>
    <t>DOBNIKAR KLEPEC</t>
  </si>
  <si>
    <t>MARK</t>
  </si>
  <si>
    <t>BEČIROVIČ NOVAK</t>
  </si>
  <si>
    <t>RUBY</t>
  </si>
  <si>
    <t>PEČNIK</t>
  </si>
  <si>
    <t>LIA</t>
  </si>
  <si>
    <t>KOLAR</t>
  </si>
  <si>
    <t>EVA</t>
  </si>
  <si>
    <t>STREHAR</t>
  </si>
  <si>
    <t>LANA</t>
  </si>
  <si>
    <t>TKALČIČ</t>
  </si>
  <si>
    <t>HOJNIK</t>
  </si>
  <si>
    <t xml:space="preserve">URŠKA </t>
  </si>
  <si>
    <t>MODRIJANČIČ</t>
  </si>
  <si>
    <t xml:space="preserve">NUŠA </t>
  </si>
  <si>
    <t>MAJER</t>
  </si>
  <si>
    <t xml:space="preserve">ANIKA </t>
  </si>
  <si>
    <t>VIDMAJER</t>
  </si>
  <si>
    <t>KATJUŠA</t>
  </si>
  <si>
    <t>PETEK</t>
  </si>
  <si>
    <t xml:space="preserve">EMA </t>
  </si>
  <si>
    <t>ŠLJIVAR</t>
  </si>
  <si>
    <t>TAJA</t>
  </si>
  <si>
    <t>PRISTOVNIK</t>
  </si>
  <si>
    <t xml:space="preserve">KLARA </t>
  </si>
  <si>
    <t>KAPUN</t>
  </si>
  <si>
    <t>JERNEJA</t>
  </si>
  <si>
    <t>VAVDI</t>
  </si>
  <si>
    <t>LIZA</t>
  </si>
  <si>
    <t>TONJA</t>
  </si>
  <si>
    <t>ERJAVEC</t>
  </si>
  <si>
    <t>VEBER</t>
  </si>
  <si>
    <t>ENEJA</t>
  </si>
  <si>
    <t>ŠOSTER</t>
  </si>
  <si>
    <t>IVA</t>
  </si>
  <si>
    <t>ZALOKAR</t>
  </si>
  <si>
    <t>ANA</t>
  </si>
  <si>
    <t>IRŠIČ</t>
  </si>
  <si>
    <t>VITA</t>
  </si>
  <si>
    <t>VREČKO</t>
  </si>
  <si>
    <t>LARA</t>
  </si>
  <si>
    <t>MARZIDOVŠEK</t>
  </si>
  <si>
    <t>MAJ</t>
  </si>
  <si>
    <t>JELENKO</t>
  </si>
  <si>
    <t>FILIP</t>
  </si>
  <si>
    <t>VUK</t>
  </si>
  <si>
    <t>OSKAR</t>
  </si>
  <si>
    <t>PETAK</t>
  </si>
  <si>
    <t>ANEJ</t>
  </si>
  <si>
    <t>NIK</t>
  </si>
  <si>
    <t>OBRUL</t>
  </si>
  <si>
    <t>NOA</t>
  </si>
  <si>
    <t>TUŠEK</t>
  </si>
  <si>
    <t>SANJA</t>
  </si>
  <si>
    <t>ZALA</t>
  </si>
  <si>
    <t>TINA</t>
  </si>
  <si>
    <t>GOJČIČ</t>
  </si>
  <si>
    <t>EMA</t>
  </si>
  <si>
    <t>DOBERŠEK</t>
  </si>
  <si>
    <t>SARA</t>
  </si>
  <si>
    <t>LJUBŠA</t>
  </si>
  <si>
    <t>KLEMEN</t>
  </si>
  <si>
    <t>TANITA</t>
  </si>
  <si>
    <t>HLADIN</t>
  </si>
  <si>
    <t>KARLATEC PODGORŠEK</t>
  </si>
  <si>
    <t>IVANA</t>
  </si>
  <si>
    <t>KUZMAN</t>
  </si>
  <si>
    <t>AMANDA</t>
  </si>
  <si>
    <t>LEDINEK</t>
  </si>
  <si>
    <t>JULIJA</t>
  </si>
  <si>
    <t>LUNEŽNIK</t>
  </si>
  <si>
    <t>ZARA</t>
  </si>
  <si>
    <t>NERAD</t>
  </si>
  <si>
    <t>RAVNAK</t>
  </si>
  <si>
    <t>INJA</t>
  </si>
  <si>
    <t>SODIN</t>
  </si>
  <si>
    <t>NEŽA</t>
  </si>
  <si>
    <t>STRMŠEK</t>
  </si>
  <si>
    <t>GAŠPER</t>
  </si>
  <si>
    <t>ČREŠNAR</t>
  </si>
  <si>
    <t>ŽIGA</t>
  </si>
  <si>
    <t>KANCLER</t>
  </si>
  <si>
    <t>JAKA</t>
  </si>
  <si>
    <t>KRESNIK</t>
  </si>
  <si>
    <t>ALEX</t>
  </si>
  <si>
    <t>URH</t>
  </si>
  <si>
    <t>ZIDANŠEK</t>
  </si>
  <si>
    <t>KAŠ</t>
  </si>
  <si>
    <t>ULA</t>
  </si>
  <si>
    <t>BRUMEC</t>
  </si>
  <si>
    <t>FRIDRIH</t>
  </si>
  <si>
    <t>KORINA</t>
  </si>
  <si>
    <t>POLUTNIK</t>
  </si>
  <si>
    <t>RAVNJAK</t>
  </si>
  <si>
    <t>KATARINA</t>
  </si>
  <si>
    <t>SEVŠEK</t>
  </si>
  <si>
    <t>MANCA</t>
  </si>
  <si>
    <t>DAŠA</t>
  </si>
  <si>
    <t>VIDEČNIK</t>
  </si>
  <si>
    <t>ZOJA</t>
  </si>
  <si>
    <t>ZORC</t>
  </si>
  <si>
    <t>LORINA</t>
  </si>
  <si>
    <t>ŽNIDARŠIČ PUŠNIK</t>
  </si>
  <si>
    <t>NIKA</t>
  </si>
  <si>
    <t>BROZ</t>
  </si>
  <si>
    <t>NELA</t>
  </si>
  <si>
    <t>NEJA</t>
  </si>
  <si>
    <t>MATEVŽ</t>
  </si>
  <si>
    <t>GOLEŽ</t>
  </si>
  <si>
    <t>PATRIK</t>
  </si>
  <si>
    <t>GRIČNIK</t>
  </si>
  <si>
    <t>TADEJ</t>
  </si>
  <si>
    <t>IVAČIČ</t>
  </si>
  <si>
    <t>BOR</t>
  </si>
  <si>
    <t>REPNIK</t>
  </si>
  <si>
    <t>ROŽIČ</t>
  </si>
  <si>
    <t>TILEN</t>
  </si>
  <si>
    <t>VERHOVŠEK</t>
  </si>
  <si>
    <t>RIBIČ</t>
  </si>
  <si>
    <t>GANZITI</t>
  </si>
  <si>
    <t>LORELLA</t>
  </si>
  <si>
    <t>SIRC FIJAVŽ</t>
  </si>
  <si>
    <t>TOME</t>
  </si>
  <si>
    <t>FALNOGA</t>
  </si>
  <si>
    <t>FEUŽER</t>
  </si>
  <si>
    <t>DOMEN</t>
  </si>
  <si>
    <t>FURMAN</t>
  </si>
  <si>
    <t>KROŠL</t>
  </si>
  <si>
    <t>TJAN</t>
  </si>
  <si>
    <t>LESKOVAR</t>
  </si>
  <si>
    <t>RITLOP</t>
  </si>
  <si>
    <t xml:space="preserve">ŽAN </t>
  </si>
  <si>
    <t>PT</t>
  </si>
  <si>
    <t>PEČAR</t>
  </si>
  <si>
    <t>ČEH</t>
  </si>
  <si>
    <t xml:space="preserve">ANEJ </t>
  </si>
  <si>
    <t>SLB</t>
  </si>
  <si>
    <t>ENEJ</t>
  </si>
  <si>
    <t>STANOVNIK</t>
  </si>
  <si>
    <t>CARLI</t>
  </si>
  <si>
    <t>GOJČIČ KRALJ</t>
  </si>
  <si>
    <t xml:space="preserve">VAL </t>
  </si>
  <si>
    <t>JAN</t>
  </si>
  <si>
    <t>JURIJ</t>
  </si>
  <si>
    <t>BRBRE</t>
  </si>
  <si>
    <t>AK POLJANE</t>
  </si>
  <si>
    <t>JAŠA</t>
  </si>
  <si>
    <t>FERŽAN</t>
  </si>
  <si>
    <t>ROLA</t>
  </si>
  <si>
    <t>MATIJA</t>
  </si>
  <si>
    <t>DUŠEJ</t>
  </si>
  <si>
    <t>VERBOŠT</t>
  </si>
  <si>
    <t>DAVID</t>
  </si>
  <si>
    <t>PITAMIC</t>
  </si>
  <si>
    <t>MINEL</t>
  </si>
  <si>
    <t>SAKIĆ</t>
  </si>
  <si>
    <t>ŽIŽEK</t>
  </si>
  <si>
    <t>OGRINC</t>
  </si>
  <si>
    <t>TRSTENJAK</t>
  </si>
  <si>
    <t>PIPAN</t>
  </si>
  <si>
    <t>ANGLEITNER SAGADIN</t>
  </si>
  <si>
    <t>MIHA</t>
  </si>
  <si>
    <t>VRAŽIČ</t>
  </si>
  <si>
    <t>JURE</t>
  </si>
  <si>
    <t>MLASKO</t>
  </si>
  <si>
    <t>NIKO</t>
  </si>
  <si>
    <t>ŠTAJMEC</t>
  </si>
  <si>
    <t>MARUŠA</t>
  </si>
  <si>
    <t>FIRAR</t>
  </si>
  <si>
    <t>MAŠA</t>
  </si>
  <si>
    <t>MUHIČ</t>
  </si>
  <si>
    <t>CESAR</t>
  </si>
  <si>
    <t>HANA</t>
  </si>
  <si>
    <t>PREVOLŠEK</t>
  </si>
  <si>
    <t>GJURA</t>
  </si>
  <si>
    <t>MIHOLIČ</t>
  </si>
  <si>
    <t>MARLEN</t>
  </si>
  <si>
    <t>ANŽEL</t>
  </si>
  <si>
    <t>ANJA</t>
  </si>
  <si>
    <t>KORITNIK</t>
  </si>
  <si>
    <t>ZUPAN ŽITNIK</t>
  </si>
  <si>
    <t xml:space="preserve">NIKA </t>
  </si>
  <si>
    <t>ŽNIDARIČ</t>
  </si>
  <si>
    <t>SKARLOVNIK</t>
  </si>
  <si>
    <t>KAROLINA</t>
  </si>
  <si>
    <t>PERNEK</t>
  </si>
  <si>
    <t>JULIJA ANINA</t>
  </si>
  <si>
    <t>MEDVED</t>
  </si>
  <si>
    <t>ANDRAŽ</t>
  </si>
  <si>
    <t>RAJHER</t>
  </si>
  <si>
    <t>ŠTRASER</t>
  </si>
  <si>
    <t>VITO</t>
  </si>
  <si>
    <t>LJUBEC</t>
  </si>
  <si>
    <t>MAJA</t>
  </si>
  <si>
    <t>KOSTANJEVEC</t>
  </si>
  <si>
    <t>PIA</t>
  </si>
  <si>
    <t>KLASINC</t>
  </si>
  <si>
    <t>PUČKO</t>
  </si>
  <si>
    <t>VERA</t>
  </si>
  <si>
    <t>MURŠEC</t>
  </si>
  <si>
    <t>TINKARA</t>
  </si>
  <si>
    <t>ŠTRUC</t>
  </si>
  <si>
    <t>MOHORIČ</t>
  </si>
  <si>
    <t>PUKLAVEC</t>
  </si>
  <si>
    <t>NAJA</t>
  </si>
  <si>
    <t>PRELOG</t>
  </si>
  <si>
    <t>TIA</t>
  </si>
  <si>
    <t>LADIČ</t>
  </si>
  <si>
    <t>ŠERUGA</t>
  </si>
  <si>
    <t>ELA</t>
  </si>
  <si>
    <t>RIPAK</t>
  </si>
  <si>
    <t>KAMPUŠ</t>
  </si>
  <si>
    <t>TURK</t>
  </si>
  <si>
    <t>VID</t>
  </si>
  <si>
    <t>ROBNIK</t>
  </si>
  <si>
    <t>VASJA</t>
  </si>
  <si>
    <t>LORBEK</t>
  </si>
  <si>
    <t>ERJAVC</t>
  </si>
  <si>
    <t>MOSER</t>
  </si>
  <si>
    <t>PATRICIJA</t>
  </si>
  <si>
    <t>SORŠAK</t>
  </si>
  <si>
    <t>SAŠA</t>
  </si>
  <si>
    <t>KNEZ</t>
  </si>
  <si>
    <t>ELIONA</t>
  </si>
  <si>
    <t>KERHANI</t>
  </si>
  <si>
    <t>KOVAČEVIČ</t>
  </si>
  <si>
    <t>BREZNIK</t>
  </si>
  <si>
    <t>ŽIVA</t>
  </si>
  <si>
    <t>ČEŠKOVIČ</t>
  </si>
  <si>
    <t>STARE</t>
  </si>
  <si>
    <t>GORNIK</t>
  </si>
  <si>
    <t>MASNAK</t>
  </si>
  <si>
    <t>GOLOB MINROV</t>
  </si>
  <si>
    <t>TAJNIK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</si>
</sst>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  <charset val="238"/>
    </font>
    <font>
      <sz val="14"/>
      <name val="Times New Roman"/>
      <family val="1"/>
      <charset val="238"/>
    </font>
    <font>
      <sz val="8"/>
      <name val="Arial"/>
      <charset val="238"/>
    </font>
    <font>
      <sz val="12"/>
      <name val="Times New Roman"/>
      <family val="1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10"/>
      <name val="Arial"/>
      <family val="2"/>
      <charset val="238"/>
    </font>
    <font>
      <sz val="12"/>
      <color theme="3" tint="0.39997558519241921"/>
      <name val="Tahoma"/>
      <family val="2"/>
      <charset val="238"/>
    </font>
    <font>
      <sz val="12"/>
      <color theme="1"/>
      <name val="Tahoma"/>
      <family val="2"/>
      <charset val="238"/>
    </font>
    <font>
      <sz val="12"/>
      <color theme="1"/>
      <name val="Arial CE"/>
      <charset val="238"/>
    </font>
    <font>
      <sz val="11"/>
      <color theme="1"/>
      <name val="Arial CE"/>
      <family val="2"/>
      <charset val="238"/>
    </font>
    <font>
      <b/>
      <sz val="12"/>
      <color theme="1"/>
      <name val="Tahoma"/>
      <family val="2"/>
      <charset val="238"/>
    </font>
    <font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6" fillId="0" borderId="0"/>
  </cellStyleXfs>
  <cellXfs count="17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1" xfId="0" applyFont="1" applyBorder="1" applyAlignment="1"/>
    <xf numFmtId="0" fontId="5" fillId="0" borderId="0" xfId="0" applyFont="1" applyFill="1" applyBorder="1" applyAlignment="1"/>
    <xf numFmtId="2" fontId="5" fillId="0" borderId="0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4" fontId="4" fillId="0" borderId="0" xfId="0" applyNumberFormat="1" applyFont="1"/>
    <xf numFmtId="14" fontId="4" fillId="0" borderId="0" xfId="0" applyNumberFormat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2" fontId="5" fillId="0" borderId="2" xfId="0" applyNumberFormat="1" applyFont="1" applyFill="1" applyBorder="1" applyAlignment="1">
      <alignment horizontal="center"/>
    </xf>
    <xf numFmtId="0" fontId="3" fillId="0" borderId="3" xfId="0" applyFont="1" applyBorder="1"/>
    <xf numFmtId="0" fontId="5" fillId="0" borderId="1" xfId="1" applyFont="1" applyFill="1" applyBorder="1"/>
    <xf numFmtId="0" fontId="5" fillId="0" borderId="13" xfId="1" applyFont="1" applyFill="1" applyBorder="1"/>
    <xf numFmtId="0" fontId="5" fillId="0" borderId="1" xfId="1" applyNumberFormat="1" applyFont="1" applyFill="1" applyBorder="1" applyAlignment="1">
      <alignment horizontal="center"/>
    </xf>
    <xf numFmtId="0" fontId="5" fillId="0" borderId="13" xfId="1" applyNumberFormat="1" applyFont="1" applyFill="1" applyBorder="1" applyAlignment="1">
      <alignment horizontal="center"/>
    </xf>
    <xf numFmtId="0" fontId="3" fillId="0" borderId="0" xfId="0" applyFont="1" applyBorder="1"/>
    <xf numFmtId="0" fontId="5" fillId="0" borderId="13" xfId="0" applyFont="1" applyBorder="1" applyAlignment="1">
      <alignment horizontal="left"/>
    </xf>
    <xf numFmtId="0" fontId="5" fillId="0" borderId="13" xfId="0" applyFont="1" applyFill="1" applyBorder="1" applyAlignment="1">
      <alignment horizontal="left"/>
    </xf>
    <xf numFmtId="0" fontId="5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1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2" fontId="5" fillId="0" borderId="18" xfId="0" applyNumberFormat="1" applyFont="1" applyBorder="1" applyAlignment="1">
      <alignment horizontal="center"/>
    </xf>
    <xf numFmtId="0" fontId="5" fillId="0" borderId="14" xfId="1" applyNumberFormat="1" applyFont="1" applyFill="1" applyBorder="1" applyAlignment="1">
      <alignment horizontal="center"/>
    </xf>
    <xf numFmtId="2" fontId="5" fillId="0" borderId="18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1" xfId="0" applyFont="1" applyFill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5" fillId="0" borderId="1" xfId="1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1" xfId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5" fillId="0" borderId="22" xfId="0" applyFont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5" fillId="2" borderId="0" xfId="0" applyFont="1" applyFill="1"/>
    <xf numFmtId="0" fontId="5" fillId="2" borderId="1" xfId="0" applyFont="1" applyFill="1" applyBorder="1"/>
    <xf numFmtId="0" fontId="5" fillId="2" borderId="2" xfId="0" applyFont="1" applyFill="1" applyBorder="1"/>
    <xf numFmtId="0" fontId="4" fillId="2" borderId="1" xfId="0" applyFont="1" applyFill="1" applyBorder="1" applyAlignment="1">
      <alignment horizontal="center"/>
    </xf>
    <xf numFmtId="0" fontId="3" fillId="2" borderId="0" xfId="0" applyFont="1" applyFill="1"/>
    <xf numFmtId="0" fontId="5" fillId="3" borderId="0" xfId="0" applyFont="1" applyFill="1"/>
    <xf numFmtId="16" fontId="4" fillId="3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/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0" xfId="0" applyFont="1" applyFill="1"/>
    <xf numFmtId="0" fontId="5" fillId="2" borderId="21" xfId="0" applyFont="1" applyFill="1" applyBorder="1"/>
    <xf numFmtId="0" fontId="4" fillId="2" borderId="23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5" fillId="3" borderId="0" xfId="0" applyFont="1" applyFill="1" applyBorder="1"/>
    <xf numFmtId="0" fontId="5" fillId="3" borderId="21" xfId="0" applyFont="1" applyFill="1" applyBorder="1"/>
    <xf numFmtId="16" fontId="4" fillId="3" borderId="22" xfId="0" applyNumberFormat="1" applyFont="1" applyFill="1" applyBorder="1" applyAlignment="1">
      <alignment horizontal="center"/>
    </xf>
    <xf numFmtId="16" fontId="4" fillId="3" borderId="23" xfId="0" applyNumberFormat="1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20" xfId="0" applyFont="1" applyFill="1" applyBorder="1"/>
    <xf numFmtId="0" fontId="3" fillId="3" borderId="20" xfId="0" applyFont="1" applyFill="1" applyBorder="1"/>
    <xf numFmtId="0" fontId="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1" fillId="2" borderId="0" xfId="0" applyFont="1" applyFill="1"/>
    <xf numFmtId="0" fontId="3" fillId="3" borderId="0" xfId="0" applyFont="1" applyFill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1" fillId="3" borderId="0" xfId="0" applyFont="1" applyFill="1"/>
    <xf numFmtId="0" fontId="5" fillId="0" borderId="14" xfId="0" applyFont="1" applyFill="1" applyBorder="1" applyAlignment="1">
      <alignment horizontal="center"/>
    </xf>
    <xf numFmtId="0" fontId="5" fillId="0" borderId="15" xfId="1" applyNumberFormat="1" applyFont="1" applyFill="1" applyBorder="1" applyAlignment="1">
      <alignment horizontal="center"/>
    </xf>
    <xf numFmtId="0" fontId="4" fillId="0" borderId="18" xfId="0" applyFont="1" applyBorder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13" xfId="0" applyFont="1" applyBorder="1"/>
    <xf numFmtId="0" fontId="7" fillId="0" borderId="1" xfId="1" applyFont="1" applyFill="1" applyBorder="1"/>
    <xf numFmtId="0" fontId="7" fillId="0" borderId="13" xfId="0" applyFont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/>
    <xf numFmtId="0" fontId="7" fillId="0" borderId="13" xfId="1" applyFont="1" applyFill="1" applyBorder="1"/>
    <xf numFmtId="0" fontId="7" fillId="0" borderId="12" xfId="1" applyFont="1" applyFill="1" applyBorder="1"/>
    <xf numFmtId="0" fontId="7" fillId="0" borderId="12" xfId="0" applyFont="1" applyBorder="1" applyAlignment="1">
      <alignment horizontal="left"/>
    </xf>
    <xf numFmtId="0" fontId="7" fillId="0" borderId="12" xfId="0" applyFont="1" applyFill="1" applyBorder="1" applyAlignment="1">
      <alignment horizontal="left"/>
    </xf>
    <xf numFmtId="0" fontId="5" fillId="0" borderId="19" xfId="0" applyFont="1" applyBorder="1" applyAlignment="1">
      <alignment horizontal="center"/>
    </xf>
    <xf numFmtId="0" fontId="5" fillId="0" borderId="2" xfId="1" applyFont="1" applyBorder="1" applyAlignment="1">
      <alignment horizontal="right"/>
    </xf>
    <xf numFmtId="0" fontId="8" fillId="0" borderId="1" xfId="1" applyFont="1" applyFill="1" applyBorder="1"/>
    <xf numFmtId="0" fontId="8" fillId="0" borderId="1" xfId="0" applyFont="1" applyFill="1" applyBorder="1" applyAlignment="1"/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8" fillId="0" borderId="13" xfId="1" applyFont="1" applyFill="1" applyBorder="1"/>
    <xf numFmtId="0" fontId="8" fillId="0" borderId="13" xfId="0" applyFont="1" applyBorder="1" applyAlignment="1">
      <alignment horizontal="left"/>
    </xf>
    <xf numFmtId="0" fontId="8" fillId="0" borderId="13" xfId="0" applyFont="1" applyBorder="1"/>
    <xf numFmtId="0" fontId="8" fillId="0" borderId="1" xfId="0" applyFont="1" applyBorder="1" applyAlignment="1">
      <alignment horizontal="center"/>
    </xf>
    <xf numFmtId="0" fontId="8" fillId="0" borderId="1" xfId="1" applyNumberFormat="1" applyFont="1" applyFill="1" applyBorder="1" applyAlignment="1">
      <alignment horizontal="center"/>
    </xf>
    <xf numFmtId="0" fontId="9" fillId="0" borderId="1" xfId="1" applyFont="1" applyFill="1" applyBorder="1"/>
    <xf numFmtId="0" fontId="10" fillId="0" borderId="1" xfId="1" applyNumberFormat="1" applyFont="1" applyFill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2" xfId="0" applyFont="1" applyBorder="1"/>
    <xf numFmtId="0" fontId="8" fillId="0" borderId="12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23" xfId="0" applyFont="1" applyFill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0" xfId="0" applyFont="1"/>
    <xf numFmtId="0" fontId="8" fillId="0" borderId="1" xfId="0" applyFont="1" applyBorder="1" applyAlignment="1"/>
    <xf numFmtId="0" fontId="11" fillId="0" borderId="1" xfId="0" applyFont="1" applyBorder="1" applyAlignment="1">
      <alignment horizontal="left"/>
    </xf>
    <xf numFmtId="0" fontId="8" fillId="2" borderId="1" xfId="0" applyFont="1" applyFill="1" applyBorder="1"/>
    <xf numFmtId="0" fontId="8" fillId="3" borderId="1" xfId="0" applyFont="1" applyFill="1" applyBorder="1"/>
    <xf numFmtId="0" fontId="13" fillId="0" borderId="0" xfId="0" applyFont="1"/>
    <xf numFmtId="0" fontId="8" fillId="0" borderId="1" xfId="0" applyFont="1" applyBorder="1" applyAlignment="1">
      <alignment horizontal="right"/>
    </xf>
    <xf numFmtId="0" fontId="12" fillId="3" borderId="1" xfId="0" applyFont="1" applyFill="1" applyBorder="1"/>
    <xf numFmtId="2" fontId="8" fillId="0" borderId="1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8" fillId="2" borderId="2" xfId="0" applyFont="1" applyFill="1" applyBorder="1"/>
    <xf numFmtId="0" fontId="8" fillId="3" borderId="2" xfId="0" applyFont="1" applyFill="1" applyBorder="1"/>
    <xf numFmtId="0" fontId="12" fillId="0" borderId="0" xfId="0" applyFont="1" applyBorder="1"/>
    <xf numFmtId="0" fontId="3" fillId="0" borderId="1" xfId="0" applyFont="1" applyBorder="1"/>
    <xf numFmtId="0" fontId="8" fillId="0" borderId="1" xfId="1" applyFont="1" applyBorder="1" applyAlignment="1">
      <alignment horizontal="center"/>
    </xf>
    <xf numFmtId="0" fontId="8" fillId="0" borderId="12" xfId="1" applyFont="1" applyFill="1" applyBorder="1"/>
    <xf numFmtId="0" fontId="8" fillId="0" borderId="12" xfId="1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horizontal="right"/>
    </xf>
    <xf numFmtId="0" fontId="12" fillId="0" borderId="1" xfId="0" applyFont="1" applyBorder="1"/>
    <xf numFmtId="2" fontId="8" fillId="0" borderId="2" xfId="0" applyNumberFormat="1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5" xfId="0" applyFont="1" applyBorder="1" applyAlignment="1">
      <alignment horizontal="left"/>
    </xf>
    <xf numFmtId="2" fontId="8" fillId="0" borderId="18" xfId="0" applyNumberFormat="1" applyFont="1" applyBorder="1" applyAlignment="1">
      <alignment horizontal="center"/>
    </xf>
    <xf numFmtId="0" fontId="8" fillId="0" borderId="13" xfId="0" applyFont="1" applyFill="1" applyBorder="1" applyAlignment="1">
      <alignment horizontal="left"/>
    </xf>
    <xf numFmtId="0" fontId="5" fillId="0" borderId="18" xfId="0" applyFont="1" applyBorder="1" applyAlignment="1">
      <alignment horizontal="center"/>
    </xf>
    <xf numFmtId="0" fontId="8" fillId="0" borderId="13" xfId="1" applyNumberFormat="1" applyFont="1" applyFill="1" applyBorder="1" applyAlignment="1">
      <alignment horizontal="center"/>
    </xf>
    <xf numFmtId="0" fontId="5" fillId="0" borderId="1" xfId="0" applyFont="1" applyFill="1" applyBorder="1" applyAlignment="1"/>
    <xf numFmtId="0" fontId="5" fillId="3" borderId="23" xfId="0" applyFont="1" applyFill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7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4" xfId="0" applyFont="1" applyBorder="1" applyAlignment="1"/>
    <xf numFmtId="0" fontId="4" fillId="0" borderId="5" xfId="0" applyFont="1" applyBorder="1" applyAlignment="1"/>
    <xf numFmtId="0" fontId="4" fillId="0" borderId="6" xfId="0" applyFont="1" applyBorder="1" applyAlignment="1"/>
  </cellXfs>
  <cellStyles count="2">
    <cellStyle name="Navadno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tabSelected="1" topLeftCell="A49" zoomScale="75" zoomScaleNormal="75" workbookViewId="0">
      <selection activeCell="G94" sqref="G94"/>
    </sheetView>
  </sheetViews>
  <sheetFormatPr defaultRowHeight="18.75" x14ac:dyDescent="0.3"/>
  <cols>
    <col min="1" max="1" width="15.140625" style="1" bestFit="1" customWidth="1"/>
    <col min="2" max="2" width="26" style="1" customWidth="1"/>
    <col min="3" max="3" width="12.7109375" style="54" bestFit="1" customWidth="1"/>
    <col min="4" max="4" width="14.42578125" style="53" customWidth="1"/>
    <col min="5" max="5" width="9.85546875" style="1" customWidth="1"/>
    <col min="6" max="6" width="9.140625" style="1" bestFit="1" customWidth="1"/>
    <col min="7" max="7" width="11.5703125" style="1" bestFit="1" customWidth="1"/>
    <col min="8" max="8" width="9.140625" style="1" bestFit="1" customWidth="1"/>
    <col min="9" max="9" width="12.7109375" style="1" customWidth="1"/>
    <col min="10" max="10" width="9.140625" style="1" bestFit="1" customWidth="1"/>
    <col min="11" max="11" width="19.85546875" style="86" customWidth="1"/>
    <col min="12" max="12" width="19.85546875" style="89" customWidth="1"/>
    <col min="13" max="14" width="15.140625" style="89" customWidth="1"/>
    <col min="15" max="15" width="29.42578125" style="1" customWidth="1"/>
    <col min="16" max="16" width="9.42578125" style="1" bestFit="1" customWidth="1"/>
    <col min="17" max="16384" width="9.140625" style="1"/>
  </cols>
  <sheetData>
    <row r="1" spans="1:16" x14ac:dyDescent="0.3">
      <c r="A1" s="21"/>
      <c r="B1" s="9"/>
      <c r="C1" s="9"/>
      <c r="D1" s="45"/>
      <c r="E1" s="9"/>
      <c r="F1" s="9"/>
      <c r="G1" s="9"/>
      <c r="H1" s="9"/>
      <c r="I1" s="9"/>
      <c r="J1" s="9"/>
      <c r="K1" s="82"/>
      <c r="L1" s="87"/>
      <c r="M1" s="87"/>
      <c r="N1" s="87"/>
      <c r="O1" s="9"/>
      <c r="P1" s="9"/>
    </row>
    <row r="2" spans="1:16" ht="19.5" thickBot="1" x14ac:dyDescent="0.35">
      <c r="A2" s="3" t="s">
        <v>0</v>
      </c>
      <c r="B2" s="3" t="s">
        <v>1</v>
      </c>
      <c r="C2" s="3" t="s">
        <v>10</v>
      </c>
      <c r="D2" s="46" t="s">
        <v>9</v>
      </c>
      <c r="E2" s="3" t="s">
        <v>3</v>
      </c>
      <c r="F2" s="3" t="s">
        <v>4</v>
      </c>
      <c r="G2" s="3" t="s">
        <v>5</v>
      </c>
      <c r="H2" s="3" t="s">
        <v>4</v>
      </c>
      <c r="I2" s="3" t="s">
        <v>7</v>
      </c>
      <c r="J2" s="3" t="s">
        <v>4</v>
      </c>
      <c r="K2" s="60" t="s">
        <v>15</v>
      </c>
      <c r="L2" s="63"/>
      <c r="M2" s="63"/>
      <c r="N2" s="63"/>
      <c r="O2" s="4" t="s">
        <v>13</v>
      </c>
      <c r="P2" s="4" t="s">
        <v>8</v>
      </c>
    </row>
    <row r="3" spans="1:16" ht="18" customHeight="1" x14ac:dyDescent="0.3">
      <c r="A3" s="161" t="s">
        <v>14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3"/>
    </row>
    <row r="4" spans="1:16" ht="18" customHeight="1" x14ac:dyDescent="0.3">
      <c r="A4" s="110" t="s">
        <v>109</v>
      </c>
      <c r="B4" s="111" t="s">
        <v>110</v>
      </c>
      <c r="C4" s="5">
        <v>2008</v>
      </c>
      <c r="D4" s="49" t="s">
        <v>122</v>
      </c>
      <c r="E4" s="44">
        <v>10.62</v>
      </c>
      <c r="F4" s="5">
        <f t="shared" ref="F4:F24" si="0">IF(E4&lt;&gt;0,INT(8*(17.78-E4)^2.1),0)</f>
        <v>499</v>
      </c>
      <c r="G4" s="44">
        <v>3.15</v>
      </c>
      <c r="H4" s="5">
        <f t="shared" ref="H4:H24" si="1">IF(G4&lt;&gt;0,INT(2.4*((G4*100)-70)^1),0)</f>
        <v>588</v>
      </c>
      <c r="I4" s="44"/>
      <c r="J4" s="5">
        <f t="shared" ref="J4:J24" si="2">IF(I4&lt;&gt;0,INT(56.0211*(I4-1.5)^1.05),0)</f>
        <v>0</v>
      </c>
      <c r="K4" s="83">
        <f t="shared" ref="K4:K24" si="3">SUM(F4+H4+J4)</f>
        <v>1087</v>
      </c>
      <c r="L4" s="77">
        <f t="shared" ref="L4:L24" si="4">SUM(F4+H4+J4)</f>
        <v>1087</v>
      </c>
      <c r="M4" s="77"/>
      <c r="N4" s="77"/>
      <c r="O4" s="5">
        <f t="shared" ref="O4:O24" si="5">SUM(N4+M4+L4)</f>
        <v>1087</v>
      </c>
      <c r="P4" s="38">
        <v>1</v>
      </c>
    </row>
    <row r="5" spans="1:16" ht="18" customHeight="1" x14ac:dyDescent="0.3">
      <c r="A5" s="27" t="s">
        <v>44</v>
      </c>
      <c r="B5" s="27" t="s">
        <v>192</v>
      </c>
      <c r="C5" s="29">
        <v>2008</v>
      </c>
      <c r="D5" s="52" t="s">
        <v>180</v>
      </c>
      <c r="E5" s="42">
        <v>10.38</v>
      </c>
      <c r="F5" s="5">
        <f t="shared" si="0"/>
        <v>535</v>
      </c>
      <c r="G5" s="42">
        <v>2.96</v>
      </c>
      <c r="H5" s="5">
        <f t="shared" si="1"/>
        <v>542</v>
      </c>
      <c r="I5" s="92"/>
      <c r="J5" s="5">
        <f t="shared" si="2"/>
        <v>0</v>
      </c>
      <c r="K5" s="83">
        <f t="shared" si="3"/>
        <v>1077</v>
      </c>
      <c r="L5" s="77">
        <f t="shared" si="4"/>
        <v>1077</v>
      </c>
      <c r="M5" s="77"/>
      <c r="N5" s="77"/>
      <c r="O5" s="5">
        <f t="shared" si="5"/>
        <v>1077</v>
      </c>
      <c r="P5" s="38">
        <v>2</v>
      </c>
    </row>
    <row r="6" spans="1:16" ht="18" customHeight="1" x14ac:dyDescent="0.3">
      <c r="A6" s="27" t="s">
        <v>262</v>
      </c>
      <c r="B6" s="27" t="s">
        <v>263</v>
      </c>
      <c r="C6" s="29">
        <v>2008</v>
      </c>
      <c r="D6" s="49" t="s">
        <v>11</v>
      </c>
      <c r="E6" s="42">
        <v>10.53</v>
      </c>
      <c r="F6" s="5">
        <f t="shared" si="0"/>
        <v>512</v>
      </c>
      <c r="G6" s="42">
        <v>2.83</v>
      </c>
      <c r="H6" s="5">
        <f t="shared" si="1"/>
        <v>511</v>
      </c>
      <c r="I6" s="92"/>
      <c r="J6" s="5">
        <f t="shared" si="2"/>
        <v>0</v>
      </c>
      <c r="K6" s="83">
        <f t="shared" si="3"/>
        <v>1023</v>
      </c>
      <c r="L6" s="77">
        <f t="shared" si="4"/>
        <v>1023</v>
      </c>
      <c r="M6" s="77"/>
      <c r="N6" s="77"/>
      <c r="O6" s="5">
        <f t="shared" si="5"/>
        <v>1023</v>
      </c>
      <c r="P6" s="38">
        <v>3</v>
      </c>
    </row>
    <row r="7" spans="1:16" ht="18" customHeight="1" x14ac:dyDescent="0.3">
      <c r="A7" s="110" t="s">
        <v>38</v>
      </c>
      <c r="B7" s="111" t="s">
        <v>39</v>
      </c>
      <c r="C7" s="5">
        <v>2009</v>
      </c>
      <c r="D7" s="48" t="s">
        <v>11</v>
      </c>
      <c r="E7" s="42">
        <v>10.37</v>
      </c>
      <c r="F7" s="5">
        <f t="shared" si="0"/>
        <v>536</v>
      </c>
      <c r="G7" s="42">
        <v>2.72</v>
      </c>
      <c r="H7" s="5">
        <f t="shared" si="1"/>
        <v>484</v>
      </c>
      <c r="I7" s="157"/>
      <c r="J7" s="5">
        <f t="shared" si="2"/>
        <v>0</v>
      </c>
      <c r="K7" s="83">
        <f t="shared" si="3"/>
        <v>1020</v>
      </c>
      <c r="L7" s="77">
        <f t="shared" si="4"/>
        <v>1020</v>
      </c>
      <c r="M7" s="77"/>
      <c r="N7" s="77"/>
      <c r="O7" s="5">
        <f t="shared" si="5"/>
        <v>1020</v>
      </c>
      <c r="P7" s="38">
        <v>4</v>
      </c>
    </row>
    <row r="8" spans="1:16" ht="18" customHeight="1" x14ac:dyDescent="0.3">
      <c r="A8" s="107" t="s">
        <v>104</v>
      </c>
      <c r="B8" s="107" t="s">
        <v>105</v>
      </c>
      <c r="C8" s="29">
        <v>2008</v>
      </c>
      <c r="D8" s="49" t="s">
        <v>122</v>
      </c>
      <c r="E8" s="44">
        <v>10.78</v>
      </c>
      <c r="F8" s="5">
        <f t="shared" si="0"/>
        <v>476</v>
      </c>
      <c r="G8" s="44">
        <v>2.61</v>
      </c>
      <c r="H8" s="5">
        <f t="shared" si="1"/>
        <v>458</v>
      </c>
      <c r="I8" s="44"/>
      <c r="J8" s="5">
        <f t="shared" si="2"/>
        <v>0</v>
      </c>
      <c r="K8" s="83">
        <f t="shared" si="3"/>
        <v>934</v>
      </c>
      <c r="L8" s="77">
        <f t="shared" si="4"/>
        <v>934</v>
      </c>
      <c r="M8" s="77"/>
      <c r="N8" s="77"/>
      <c r="O8" s="5">
        <f t="shared" si="5"/>
        <v>934</v>
      </c>
      <c r="P8" s="38">
        <v>5</v>
      </c>
    </row>
    <row r="9" spans="1:16" ht="18" customHeight="1" x14ac:dyDescent="0.3">
      <c r="A9" s="112" t="s">
        <v>42</v>
      </c>
      <c r="B9" s="112" t="s">
        <v>266</v>
      </c>
      <c r="C9" s="43">
        <v>2008</v>
      </c>
      <c r="D9" s="49" t="s">
        <v>11</v>
      </c>
      <c r="E9" s="44">
        <v>11.09</v>
      </c>
      <c r="F9" s="5">
        <f t="shared" si="0"/>
        <v>432</v>
      </c>
      <c r="G9" s="44">
        <v>2.78</v>
      </c>
      <c r="H9" s="5">
        <f t="shared" si="1"/>
        <v>499</v>
      </c>
      <c r="I9" s="44"/>
      <c r="J9" s="5">
        <f t="shared" si="2"/>
        <v>0</v>
      </c>
      <c r="K9" s="83">
        <f t="shared" si="3"/>
        <v>931</v>
      </c>
      <c r="L9" s="77">
        <f t="shared" si="4"/>
        <v>931</v>
      </c>
      <c r="M9" s="77"/>
      <c r="N9" s="77"/>
      <c r="O9" s="5">
        <f t="shared" si="5"/>
        <v>931</v>
      </c>
      <c r="P9" s="38">
        <v>6</v>
      </c>
    </row>
    <row r="10" spans="1:16" ht="18" customHeight="1" x14ac:dyDescent="0.3">
      <c r="A10" s="28" t="s">
        <v>111</v>
      </c>
      <c r="B10" s="28" t="s">
        <v>193</v>
      </c>
      <c r="C10" s="43">
        <v>2008</v>
      </c>
      <c r="D10" s="52" t="s">
        <v>180</v>
      </c>
      <c r="E10" s="44">
        <v>11</v>
      </c>
      <c r="F10" s="5">
        <f t="shared" si="0"/>
        <v>445</v>
      </c>
      <c r="G10" s="44">
        <v>2.63</v>
      </c>
      <c r="H10" s="5">
        <f t="shared" si="1"/>
        <v>463</v>
      </c>
      <c r="I10" s="44"/>
      <c r="J10" s="5">
        <f t="shared" si="2"/>
        <v>0</v>
      </c>
      <c r="K10" s="83">
        <f t="shared" si="3"/>
        <v>908</v>
      </c>
      <c r="L10" s="77">
        <f t="shared" si="4"/>
        <v>908</v>
      </c>
      <c r="M10" s="77"/>
      <c r="N10" s="77"/>
      <c r="O10" s="5">
        <f t="shared" si="5"/>
        <v>908</v>
      </c>
      <c r="P10" s="38">
        <v>7</v>
      </c>
    </row>
    <row r="11" spans="1:16" ht="18" customHeight="1" x14ac:dyDescent="0.3">
      <c r="A11" s="113" t="s">
        <v>111</v>
      </c>
      <c r="B11" s="156" t="s">
        <v>112</v>
      </c>
      <c r="C11" s="34">
        <v>2008</v>
      </c>
      <c r="D11" s="49" t="s">
        <v>122</v>
      </c>
      <c r="E11" s="44">
        <v>10.97</v>
      </c>
      <c r="F11" s="5">
        <f t="shared" si="0"/>
        <v>449</v>
      </c>
      <c r="G11" s="44">
        <v>2.6</v>
      </c>
      <c r="H11" s="5">
        <f t="shared" si="1"/>
        <v>456</v>
      </c>
      <c r="I11" s="44"/>
      <c r="J11" s="5">
        <f t="shared" si="2"/>
        <v>0</v>
      </c>
      <c r="K11" s="83">
        <f t="shared" si="3"/>
        <v>905</v>
      </c>
      <c r="L11" s="77">
        <f t="shared" si="4"/>
        <v>905</v>
      </c>
      <c r="M11" s="77"/>
      <c r="N11" s="77"/>
      <c r="O11" s="5">
        <f t="shared" si="5"/>
        <v>905</v>
      </c>
      <c r="P11" s="38">
        <v>8</v>
      </c>
    </row>
    <row r="12" spans="1:16" x14ac:dyDescent="0.3">
      <c r="A12" s="110" t="s">
        <v>44</v>
      </c>
      <c r="B12" s="110" t="s">
        <v>45</v>
      </c>
      <c r="C12" s="5">
        <v>2008</v>
      </c>
      <c r="D12" s="48" t="s">
        <v>11</v>
      </c>
      <c r="E12" s="19">
        <v>11.35</v>
      </c>
      <c r="F12" s="5">
        <f t="shared" si="0"/>
        <v>398</v>
      </c>
      <c r="G12" s="19">
        <v>2.69</v>
      </c>
      <c r="H12" s="5">
        <f t="shared" si="1"/>
        <v>477</v>
      </c>
      <c r="I12" s="38"/>
      <c r="J12" s="5">
        <f t="shared" si="2"/>
        <v>0</v>
      </c>
      <c r="K12" s="83">
        <f t="shared" si="3"/>
        <v>875</v>
      </c>
      <c r="L12" s="77">
        <f t="shared" si="4"/>
        <v>875</v>
      </c>
      <c r="M12" s="77"/>
      <c r="N12" s="77"/>
      <c r="O12" s="5">
        <f t="shared" si="5"/>
        <v>875</v>
      </c>
      <c r="P12" s="38">
        <v>9</v>
      </c>
    </row>
    <row r="13" spans="1:16" x14ac:dyDescent="0.3">
      <c r="A13" s="107" t="s">
        <v>92</v>
      </c>
      <c r="B13" s="107" t="s">
        <v>264</v>
      </c>
      <c r="C13" s="29">
        <v>2008</v>
      </c>
      <c r="D13" s="49" t="s">
        <v>11</v>
      </c>
      <c r="E13" s="6">
        <v>10.87</v>
      </c>
      <c r="F13" s="5">
        <f t="shared" si="0"/>
        <v>463</v>
      </c>
      <c r="G13" s="6">
        <v>2.17</v>
      </c>
      <c r="H13" s="5">
        <f t="shared" si="1"/>
        <v>352</v>
      </c>
      <c r="I13" s="6"/>
      <c r="J13" s="5">
        <f t="shared" si="2"/>
        <v>0</v>
      </c>
      <c r="K13" s="83">
        <f t="shared" si="3"/>
        <v>815</v>
      </c>
      <c r="L13" s="77">
        <f t="shared" si="4"/>
        <v>815</v>
      </c>
      <c r="M13" s="77"/>
      <c r="N13" s="77"/>
      <c r="O13" s="5">
        <f t="shared" si="5"/>
        <v>815</v>
      </c>
      <c r="P13" s="38">
        <v>10</v>
      </c>
    </row>
    <row r="14" spans="1:16" s="2" customFormat="1" ht="15.75" x14ac:dyDescent="0.25">
      <c r="A14" s="110" t="s">
        <v>42</v>
      </c>
      <c r="B14" s="110" t="s">
        <v>108</v>
      </c>
      <c r="C14" s="5">
        <v>2008</v>
      </c>
      <c r="D14" s="49" t="s">
        <v>122</v>
      </c>
      <c r="E14" s="6">
        <v>11.29</v>
      </c>
      <c r="F14" s="5">
        <f t="shared" si="0"/>
        <v>406</v>
      </c>
      <c r="G14" s="19">
        <v>2.39</v>
      </c>
      <c r="H14" s="5">
        <f t="shared" si="1"/>
        <v>405</v>
      </c>
      <c r="I14" s="19"/>
      <c r="J14" s="5">
        <f t="shared" si="2"/>
        <v>0</v>
      </c>
      <c r="K14" s="83">
        <f t="shared" si="3"/>
        <v>811</v>
      </c>
      <c r="L14" s="77">
        <f t="shared" si="4"/>
        <v>811</v>
      </c>
      <c r="M14" s="77"/>
      <c r="N14" s="77"/>
      <c r="O14" s="5">
        <f t="shared" si="5"/>
        <v>811</v>
      </c>
      <c r="P14" s="38">
        <v>11</v>
      </c>
    </row>
    <row r="15" spans="1:16" x14ac:dyDescent="0.3">
      <c r="A15" s="107" t="s">
        <v>97</v>
      </c>
      <c r="B15" s="107" t="s">
        <v>98</v>
      </c>
      <c r="C15" s="29">
        <v>2008</v>
      </c>
      <c r="D15" s="49" t="s">
        <v>122</v>
      </c>
      <c r="E15" s="19">
        <v>11.31</v>
      </c>
      <c r="F15" s="5">
        <f t="shared" si="0"/>
        <v>403</v>
      </c>
      <c r="G15" s="19">
        <v>2.4</v>
      </c>
      <c r="H15" s="5">
        <f t="shared" si="1"/>
        <v>408</v>
      </c>
      <c r="I15" s="38"/>
      <c r="J15" s="5">
        <f t="shared" si="2"/>
        <v>0</v>
      </c>
      <c r="K15" s="83">
        <f t="shared" si="3"/>
        <v>811</v>
      </c>
      <c r="L15" s="77">
        <f t="shared" si="4"/>
        <v>811</v>
      </c>
      <c r="M15" s="77"/>
      <c r="N15" s="77"/>
      <c r="O15" s="5">
        <f t="shared" si="5"/>
        <v>811</v>
      </c>
      <c r="P15" s="38">
        <v>12</v>
      </c>
    </row>
    <row r="16" spans="1:16" x14ac:dyDescent="0.3">
      <c r="A16" s="110" t="s">
        <v>100</v>
      </c>
      <c r="B16" s="111" t="s">
        <v>101</v>
      </c>
      <c r="C16" s="5">
        <v>2008</v>
      </c>
      <c r="D16" s="49" t="s">
        <v>122</v>
      </c>
      <c r="E16" s="6">
        <v>11.78</v>
      </c>
      <c r="F16" s="5">
        <f t="shared" si="0"/>
        <v>344</v>
      </c>
      <c r="G16" s="6">
        <v>2.52</v>
      </c>
      <c r="H16" s="5">
        <f t="shared" si="1"/>
        <v>436</v>
      </c>
      <c r="I16" s="6"/>
      <c r="J16" s="5">
        <f t="shared" si="2"/>
        <v>0</v>
      </c>
      <c r="K16" s="83">
        <f t="shared" si="3"/>
        <v>780</v>
      </c>
      <c r="L16" s="77">
        <f t="shared" si="4"/>
        <v>780</v>
      </c>
      <c r="M16" s="77"/>
      <c r="N16" s="77"/>
      <c r="O16" s="5">
        <f t="shared" si="5"/>
        <v>780</v>
      </c>
      <c r="P16" s="38">
        <v>13</v>
      </c>
    </row>
    <row r="17" spans="1:16" x14ac:dyDescent="0.3">
      <c r="A17" s="110" t="s">
        <v>102</v>
      </c>
      <c r="B17" s="111" t="s">
        <v>103</v>
      </c>
      <c r="C17" s="5">
        <v>2008</v>
      </c>
      <c r="D17" s="49" t="s">
        <v>122</v>
      </c>
      <c r="E17" s="6">
        <v>11.15</v>
      </c>
      <c r="F17" s="5">
        <f t="shared" si="0"/>
        <v>424</v>
      </c>
      <c r="G17" s="6">
        <v>2.0299999999999998</v>
      </c>
      <c r="H17" s="5">
        <f t="shared" si="1"/>
        <v>319</v>
      </c>
      <c r="I17" s="6"/>
      <c r="J17" s="5">
        <f t="shared" si="2"/>
        <v>0</v>
      </c>
      <c r="K17" s="83">
        <f t="shared" si="3"/>
        <v>743</v>
      </c>
      <c r="L17" s="77">
        <f t="shared" si="4"/>
        <v>743</v>
      </c>
      <c r="M17" s="77"/>
      <c r="N17" s="77"/>
      <c r="O17" s="5">
        <f t="shared" si="5"/>
        <v>743</v>
      </c>
      <c r="P17" s="38">
        <v>14</v>
      </c>
    </row>
    <row r="18" spans="1:16" x14ac:dyDescent="0.3">
      <c r="A18" s="107" t="s">
        <v>42</v>
      </c>
      <c r="B18" s="107" t="s">
        <v>43</v>
      </c>
      <c r="C18" s="29">
        <v>2009</v>
      </c>
      <c r="D18" s="48" t="s">
        <v>11</v>
      </c>
      <c r="E18" s="19">
        <v>11.72</v>
      </c>
      <c r="F18" s="5">
        <f t="shared" si="0"/>
        <v>351</v>
      </c>
      <c r="G18" s="19">
        <v>2.33</v>
      </c>
      <c r="H18" s="5">
        <f t="shared" si="1"/>
        <v>391</v>
      </c>
      <c r="I18" s="38"/>
      <c r="J18" s="5">
        <f t="shared" si="2"/>
        <v>0</v>
      </c>
      <c r="K18" s="83">
        <f t="shared" si="3"/>
        <v>742</v>
      </c>
      <c r="L18" s="77">
        <f t="shared" si="4"/>
        <v>742</v>
      </c>
      <c r="M18" s="77"/>
      <c r="N18" s="77"/>
      <c r="O18" s="5">
        <f t="shared" si="5"/>
        <v>742</v>
      </c>
      <c r="P18" s="38">
        <v>15</v>
      </c>
    </row>
    <row r="19" spans="1:16" x14ac:dyDescent="0.3">
      <c r="A19" s="110" t="s">
        <v>73</v>
      </c>
      <c r="B19" s="111" t="s">
        <v>265</v>
      </c>
      <c r="C19" s="29">
        <v>2008</v>
      </c>
      <c r="D19" s="49" t="s">
        <v>11</v>
      </c>
      <c r="E19" s="6">
        <v>12.33</v>
      </c>
      <c r="F19" s="5">
        <f t="shared" si="0"/>
        <v>281</v>
      </c>
      <c r="G19" s="6">
        <v>2.61</v>
      </c>
      <c r="H19" s="5">
        <f t="shared" si="1"/>
        <v>458</v>
      </c>
      <c r="I19" s="6"/>
      <c r="J19" s="5">
        <f t="shared" si="2"/>
        <v>0</v>
      </c>
      <c r="K19" s="83">
        <f t="shared" si="3"/>
        <v>739</v>
      </c>
      <c r="L19" s="77">
        <f t="shared" si="4"/>
        <v>739</v>
      </c>
      <c r="M19" s="77"/>
      <c r="N19" s="77"/>
      <c r="O19" s="5">
        <f t="shared" si="5"/>
        <v>739</v>
      </c>
      <c r="P19" s="38">
        <v>16</v>
      </c>
    </row>
    <row r="20" spans="1:16" x14ac:dyDescent="0.3">
      <c r="A20" s="107" t="s">
        <v>106</v>
      </c>
      <c r="B20" s="107" t="s">
        <v>107</v>
      </c>
      <c r="C20" s="29">
        <v>2008</v>
      </c>
      <c r="D20" s="49" t="s">
        <v>122</v>
      </c>
      <c r="E20" s="6">
        <v>11.56</v>
      </c>
      <c r="F20" s="5">
        <f t="shared" si="0"/>
        <v>371</v>
      </c>
      <c r="G20" s="6">
        <v>2.14</v>
      </c>
      <c r="H20" s="5">
        <f t="shared" si="1"/>
        <v>345</v>
      </c>
      <c r="I20" s="6"/>
      <c r="J20" s="5">
        <f t="shared" si="2"/>
        <v>0</v>
      </c>
      <c r="K20" s="83">
        <f t="shared" si="3"/>
        <v>716</v>
      </c>
      <c r="L20" s="77">
        <f t="shared" si="4"/>
        <v>716</v>
      </c>
      <c r="M20" s="77"/>
      <c r="N20" s="77"/>
      <c r="O20" s="5">
        <f t="shared" si="5"/>
        <v>716</v>
      </c>
      <c r="P20" s="38">
        <v>17</v>
      </c>
    </row>
    <row r="21" spans="1:16" x14ac:dyDescent="0.3">
      <c r="A21" s="110" t="s">
        <v>73</v>
      </c>
      <c r="B21" s="111" t="s">
        <v>99</v>
      </c>
      <c r="C21" s="5">
        <v>2008</v>
      </c>
      <c r="D21" s="49" t="s">
        <v>122</v>
      </c>
      <c r="E21" s="6">
        <v>12.13</v>
      </c>
      <c r="F21" s="5">
        <f t="shared" si="0"/>
        <v>303</v>
      </c>
      <c r="G21" s="6">
        <v>2.33</v>
      </c>
      <c r="H21" s="5">
        <f t="shared" si="1"/>
        <v>391</v>
      </c>
      <c r="I21" s="6"/>
      <c r="J21" s="5">
        <f t="shared" si="2"/>
        <v>0</v>
      </c>
      <c r="K21" s="83">
        <f t="shared" si="3"/>
        <v>694</v>
      </c>
      <c r="L21" s="77">
        <f t="shared" si="4"/>
        <v>694</v>
      </c>
      <c r="M21" s="77"/>
      <c r="N21" s="77"/>
      <c r="O21" s="5">
        <f t="shared" si="5"/>
        <v>694</v>
      </c>
      <c r="P21" s="38">
        <v>18</v>
      </c>
    </row>
    <row r="22" spans="1:16" x14ac:dyDescent="0.3">
      <c r="A22" s="107" t="s">
        <v>47</v>
      </c>
      <c r="B22" s="107" t="s">
        <v>46</v>
      </c>
      <c r="C22" s="29">
        <v>2008</v>
      </c>
      <c r="D22" s="48" t="s">
        <v>11</v>
      </c>
      <c r="E22" s="6">
        <v>10.56</v>
      </c>
      <c r="F22" s="5">
        <f t="shared" si="0"/>
        <v>508</v>
      </c>
      <c r="G22" s="6">
        <v>0</v>
      </c>
      <c r="H22" s="5">
        <f t="shared" si="1"/>
        <v>0</v>
      </c>
      <c r="I22" s="6"/>
      <c r="J22" s="5">
        <f t="shared" si="2"/>
        <v>0</v>
      </c>
      <c r="K22" s="83">
        <f t="shared" si="3"/>
        <v>508</v>
      </c>
      <c r="L22" s="77">
        <f t="shared" si="4"/>
        <v>508</v>
      </c>
      <c r="M22" s="77"/>
      <c r="N22" s="77"/>
      <c r="O22" s="5">
        <f t="shared" si="5"/>
        <v>508</v>
      </c>
      <c r="P22" s="38">
        <v>19</v>
      </c>
    </row>
    <row r="23" spans="1:16" x14ac:dyDescent="0.3">
      <c r="A23" s="110" t="s">
        <v>40</v>
      </c>
      <c r="B23" s="111" t="s">
        <v>41</v>
      </c>
      <c r="C23" s="5">
        <v>2008</v>
      </c>
      <c r="D23" s="48" t="s">
        <v>11</v>
      </c>
      <c r="E23" s="19"/>
      <c r="F23" s="5">
        <f t="shared" si="0"/>
        <v>0</v>
      </c>
      <c r="G23" s="19">
        <v>0</v>
      </c>
      <c r="H23" s="5">
        <f t="shared" si="1"/>
        <v>0</v>
      </c>
      <c r="I23" s="38"/>
      <c r="J23" s="5">
        <f t="shared" si="2"/>
        <v>0</v>
      </c>
      <c r="K23" s="83">
        <f t="shared" si="3"/>
        <v>0</v>
      </c>
      <c r="L23" s="77">
        <f t="shared" si="4"/>
        <v>0</v>
      </c>
      <c r="M23" s="77"/>
      <c r="N23" s="77"/>
      <c r="O23" s="5">
        <f t="shared" si="5"/>
        <v>0</v>
      </c>
      <c r="P23" s="38">
        <v>20</v>
      </c>
    </row>
    <row r="24" spans="1:16" x14ac:dyDescent="0.3">
      <c r="A24" s="27" t="s">
        <v>106</v>
      </c>
      <c r="B24" s="27" t="s">
        <v>194</v>
      </c>
      <c r="C24" s="29">
        <v>2008</v>
      </c>
      <c r="D24" s="52" t="s">
        <v>180</v>
      </c>
      <c r="E24" s="6"/>
      <c r="F24" s="5">
        <f t="shared" si="0"/>
        <v>0</v>
      </c>
      <c r="G24" s="6">
        <v>0</v>
      </c>
      <c r="H24" s="5">
        <f t="shared" si="1"/>
        <v>0</v>
      </c>
      <c r="I24" s="6"/>
      <c r="J24" s="5">
        <f t="shared" si="2"/>
        <v>0</v>
      </c>
      <c r="K24" s="83">
        <f t="shared" si="3"/>
        <v>0</v>
      </c>
      <c r="L24" s="77">
        <f t="shared" si="4"/>
        <v>0</v>
      </c>
      <c r="M24" s="77"/>
      <c r="N24" s="77"/>
      <c r="O24" s="5">
        <f t="shared" si="5"/>
        <v>0</v>
      </c>
      <c r="P24" s="38">
        <v>21</v>
      </c>
    </row>
    <row r="25" spans="1:16" x14ac:dyDescent="0.3">
      <c r="A25" s="27"/>
      <c r="B25" s="27"/>
      <c r="C25" s="29"/>
      <c r="D25" s="49"/>
      <c r="E25" s="6"/>
      <c r="F25" s="5">
        <f t="shared" ref="F25:F35" si="6">IF(E25&lt;&gt;0,INT(8*(17.78-E25)^2.1),0)</f>
        <v>0</v>
      </c>
      <c r="G25" s="6"/>
      <c r="H25" s="5">
        <f t="shared" ref="H25:H35" si="7">IF(G25&lt;&gt;0,INT(2.4*((G25*100)-70)^1),0)</f>
        <v>0</v>
      </c>
      <c r="I25" s="6"/>
      <c r="J25" s="5">
        <f t="shared" ref="J25:J35" si="8">IF(I25&lt;&gt;0,INT(56.0211*(I25-1.5)^1.05),0)</f>
        <v>0</v>
      </c>
      <c r="K25" s="83">
        <f t="shared" ref="K25:K35" si="9">SUM(F25+H25+J25)</f>
        <v>0</v>
      </c>
      <c r="L25" s="77">
        <f t="shared" ref="L25:L35" si="10">SUM(F25+H25+J25)</f>
        <v>0</v>
      </c>
      <c r="M25" s="77"/>
      <c r="N25" s="77"/>
      <c r="O25" s="5">
        <f t="shared" ref="O25:O35" si="11">SUM(N25+M25+L25)</f>
        <v>0</v>
      </c>
      <c r="P25" s="38">
        <v>22</v>
      </c>
    </row>
    <row r="26" spans="1:16" x14ac:dyDescent="0.3">
      <c r="A26" s="96"/>
      <c r="B26" s="96"/>
      <c r="C26" s="29"/>
      <c r="D26" s="49"/>
      <c r="E26" s="6"/>
      <c r="F26" s="5">
        <f t="shared" si="6"/>
        <v>0</v>
      </c>
      <c r="G26" s="6"/>
      <c r="H26" s="5">
        <f t="shared" si="7"/>
        <v>0</v>
      </c>
      <c r="I26" s="6"/>
      <c r="J26" s="5">
        <f t="shared" si="8"/>
        <v>0</v>
      </c>
      <c r="K26" s="83">
        <f t="shared" si="9"/>
        <v>0</v>
      </c>
      <c r="L26" s="77">
        <f t="shared" si="10"/>
        <v>0</v>
      </c>
      <c r="M26" s="77"/>
      <c r="N26" s="77"/>
      <c r="O26" s="5">
        <f t="shared" si="11"/>
        <v>0</v>
      </c>
      <c r="P26" s="38">
        <v>23</v>
      </c>
    </row>
    <row r="27" spans="1:16" x14ac:dyDescent="0.3">
      <c r="A27" s="94"/>
      <c r="B27" s="99"/>
      <c r="C27" s="5"/>
      <c r="D27" s="47"/>
      <c r="E27" s="6"/>
      <c r="F27" s="5">
        <f t="shared" si="6"/>
        <v>0</v>
      </c>
      <c r="G27" s="6"/>
      <c r="H27" s="5">
        <f t="shared" si="7"/>
        <v>0</v>
      </c>
      <c r="I27" s="6"/>
      <c r="J27" s="5">
        <f t="shared" si="8"/>
        <v>0</v>
      </c>
      <c r="K27" s="83">
        <f t="shared" si="9"/>
        <v>0</v>
      </c>
      <c r="L27" s="77">
        <f t="shared" si="10"/>
        <v>0</v>
      </c>
      <c r="M27" s="77"/>
      <c r="N27" s="77"/>
      <c r="O27" s="5">
        <f t="shared" si="11"/>
        <v>0</v>
      </c>
      <c r="P27" s="38">
        <v>24</v>
      </c>
    </row>
    <row r="28" spans="1:16" x14ac:dyDescent="0.3">
      <c r="A28" s="96"/>
      <c r="B28" s="96"/>
      <c r="C28" s="29"/>
      <c r="D28" s="49"/>
      <c r="E28" s="19"/>
      <c r="F28" s="5">
        <f t="shared" si="6"/>
        <v>0</v>
      </c>
      <c r="G28" s="19"/>
      <c r="H28" s="5">
        <f t="shared" si="7"/>
        <v>0</v>
      </c>
      <c r="I28" s="38"/>
      <c r="J28" s="5">
        <f t="shared" si="8"/>
        <v>0</v>
      </c>
      <c r="K28" s="83">
        <f t="shared" si="9"/>
        <v>0</v>
      </c>
      <c r="L28" s="77">
        <f t="shared" si="10"/>
        <v>0</v>
      </c>
      <c r="M28" s="77"/>
      <c r="N28" s="77"/>
      <c r="O28" s="5">
        <f t="shared" si="11"/>
        <v>0</v>
      </c>
      <c r="P28" s="38">
        <v>25</v>
      </c>
    </row>
    <row r="29" spans="1:16" x14ac:dyDescent="0.3">
      <c r="A29" s="107"/>
      <c r="B29" s="107"/>
      <c r="C29" s="29"/>
      <c r="D29" s="49"/>
      <c r="E29" s="6"/>
      <c r="F29" s="5">
        <f t="shared" si="6"/>
        <v>0</v>
      </c>
      <c r="G29" s="6"/>
      <c r="H29" s="5">
        <f t="shared" si="7"/>
        <v>0</v>
      </c>
      <c r="I29" s="6"/>
      <c r="J29" s="5">
        <f t="shared" si="8"/>
        <v>0</v>
      </c>
      <c r="K29" s="83">
        <f t="shared" si="9"/>
        <v>0</v>
      </c>
      <c r="L29" s="77">
        <f t="shared" si="10"/>
        <v>0</v>
      </c>
      <c r="M29" s="77"/>
      <c r="N29" s="77"/>
      <c r="O29" s="5">
        <f t="shared" si="11"/>
        <v>0</v>
      </c>
      <c r="P29" s="38">
        <v>26</v>
      </c>
    </row>
    <row r="30" spans="1:16" x14ac:dyDescent="0.3">
      <c r="A30" s="27"/>
      <c r="B30" s="27"/>
      <c r="C30" s="29"/>
      <c r="D30" s="49"/>
      <c r="E30" s="19"/>
      <c r="F30" s="5">
        <f t="shared" si="6"/>
        <v>0</v>
      </c>
      <c r="G30" s="19"/>
      <c r="H30" s="5">
        <f t="shared" si="7"/>
        <v>0</v>
      </c>
      <c r="I30" s="11"/>
      <c r="J30" s="5">
        <f t="shared" si="8"/>
        <v>0</v>
      </c>
      <c r="K30" s="83">
        <f t="shared" si="9"/>
        <v>0</v>
      </c>
      <c r="L30" s="77">
        <f t="shared" si="10"/>
        <v>0</v>
      </c>
      <c r="M30" s="77"/>
      <c r="N30" s="77"/>
      <c r="O30" s="5">
        <f t="shared" si="11"/>
        <v>0</v>
      </c>
      <c r="P30" s="38">
        <v>27</v>
      </c>
    </row>
    <row r="31" spans="1:16" x14ac:dyDescent="0.3">
      <c r="A31" s="11"/>
      <c r="B31" s="12"/>
      <c r="C31" s="5"/>
      <c r="D31" s="47"/>
      <c r="E31" s="6"/>
      <c r="F31" s="5">
        <f t="shared" si="6"/>
        <v>0</v>
      </c>
      <c r="G31" s="6"/>
      <c r="H31" s="5">
        <f t="shared" si="7"/>
        <v>0</v>
      </c>
      <c r="I31" s="6"/>
      <c r="J31" s="5">
        <f t="shared" si="8"/>
        <v>0</v>
      </c>
      <c r="K31" s="83">
        <f t="shared" si="9"/>
        <v>0</v>
      </c>
      <c r="L31" s="77">
        <f t="shared" si="10"/>
        <v>0</v>
      </c>
      <c r="M31" s="77"/>
      <c r="N31" s="77"/>
      <c r="O31" s="5">
        <f t="shared" si="11"/>
        <v>0</v>
      </c>
      <c r="P31" s="38">
        <v>28</v>
      </c>
    </row>
    <row r="32" spans="1:16" x14ac:dyDescent="0.3">
      <c r="A32" s="94"/>
      <c r="B32" s="99"/>
      <c r="C32" s="5"/>
      <c r="D32" s="47"/>
      <c r="E32" s="6"/>
      <c r="F32" s="5">
        <f t="shared" si="6"/>
        <v>0</v>
      </c>
      <c r="G32" s="6"/>
      <c r="H32" s="5">
        <f t="shared" si="7"/>
        <v>0</v>
      </c>
      <c r="I32" s="6"/>
      <c r="J32" s="5">
        <f t="shared" si="8"/>
        <v>0</v>
      </c>
      <c r="K32" s="83">
        <f t="shared" si="9"/>
        <v>0</v>
      </c>
      <c r="L32" s="77">
        <f t="shared" si="10"/>
        <v>0</v>
      </c>
      <c r="M32" s="77"/>
      <c r="N32" s="77"/>
      <c r="O32" s="5">
        <f t="shared" si="11"/>
        <v>0</v>
      </c>
      <c r="P32" s="38">
        <v>29</v>
      </c>
    </row>
    <row r="33" spans="1:16" x14ac:dyDescent="0.3">
      <c r="A33" s="94"/>
      <c r="B33" s="99"/>
      <c r="C33" s="5"/>
      <c r="D33" s="47"/>
      <c r="E33" s="6"/>
      <c r="F33" s="5">
        <f t="shared" si="6"/>
        <v>0</v>
      </c>
      <c r="G33" s="6"/>
      <c r="H33" s="5">
        <f t="shared" si="7"/>
        <v>0</v>
      </c>
      <c r="I33" s="6"/>
      <c r="J33" s="5">
        <f t="shared" si="8"/>
        <v>0</v>
      </c>
      <c r="K33" s="83">
        <f t="shared" si="9"/>
        <v>0</v>
      </c>
      <c r="L33" s="77">
        <f t="shared" si="10"/>
        <v>0</v>
      </c>
      <c r="M33" s="77"/>
      <c r="N33" s="77"/>
      <c r="O33" s="5">
        <f t="shared" si="11"/>
        <v>0</v>
      </c>
      <c r="P33" s="38">
        <v>30</v>
      </c>
    </row>
    <row r="34" spans="1:16" x14ac:dyDescent="0.3">
      <c r="A34" s="97"/>
      <c r="B34" s="97"/>
      <c r="C34" s="34"/>
      <c r="D34" s="47"/>
      <c r="E34" s="19"/>
      <c r="F34" s="5">
        <f t="shared" si="6"/>
        <v>0</v>
      </c>
      <c r="G34" s="19"/>
      <c r="H34" s="5">
        <f t="shared" si="7"/>
        <v>0</v>
      </c>
      <c r="I34" s="38"/>
      <c r="J34" s="5">
        <f t="shared" si="8"/>
        <v>0</v>
      </c>
      <c r="K34" s="83">
        <f t="shared" si="9"/>
        <v>0</v>
      </c>
      <c r="L34" s="77">
        <f t="shared" si="10"/>
        <v>0</v>
      </c>
      <c r="M34" s="77"/>
      <c r="N34" s="77"/>
      <c r="O34" s="5">
        <f t="shared" si="11"/>
        <v>0</v>
      </c>
      <c r="P34" s="38">
        <v>31</v>
      </c>
    </row>
    <row r="35" spans="1:16" x14ac:dyDescent="0.3">
      <c r="A35" s="97"/>
      <c r="B35" s="98"/>
      <c r="C35" s="34"/>
      <c r="D35" s="47"/>
      <c r="E35" s="6"/>
      <c r="F35" s="5">
        <f t="shared" si="6"/>
        <v>0</v>
      </c>
      <c r="G35" s="6"/>
      <c r="H35" s="5">
        <f t="shared" si="7"/>
        <v>0</v>
      </c>
      <c r="I35" s="6"/>
      <c r="J35" s="5">
        <f t="shared" si="8"/>
        <v>0</v>
      </c>
      <c r="K35" s="83">
        <f t="shared" si="9"/>
        <v>0</v>
      </c>
      <c r="L35" s="77">
        <f t="shared" si="10"/>
        <v>0</v>
      </c>
      <c r="M35" s="77"/>
      <c r="N35" s="77"/>
      <c r="O35" s="5">
        <f t="shared" si="11"/>
        <v>0</v>
      </c>
      <c r="P35" s="38">
        <v>32</v>
      </c>
    </row>
    <row r="36" spans="1:16" x14ac:dyDescent="0.3">
      <c r="A36" s="97"/>
      <c r="B36" s="98"/>
      <c r="C36" s="34"/>
      <c r="D36" s="47"/>
      <c r="E36" s="6"/>
      <c r="F36" s="5">
        <f t="shared" ref="F36:F66" si="12">IF(E36&lt;&gt;0,INT(8*(17.78-E36)^2.1),0)</f>
        <v>0</v>
      </c>
      <c r="G36" s="6"/>
      <c r="H36" s="5">
        <f t="shared" ref="H36:H66" si="13">IF(G36&lt;&gt;0,INT(2.4*((G36*100)-70)^1),0)</f>
        <v>0</v>
      </c>
      <c r="I36" s="6"/>
      <c r="J36" s="5">
        <f t="shared" ref="J36:J66" si="14">IF(I36&lt;&gt;0,INT(56.0211*(I36-1.5)^1.05),0)</f>
        <v>0</v>
      </c>
      <c r="K36" s="83">
        <f t="shared" ref="K36:K66" si="15">SUM(F36+H36+J36)</f>
        <v>0</v>
      </c>
      <c r="L36" s="77">
        <f t="shared" ref="L36:L66" si="16">SUM(F36+H36+J36)</f>
        <v>0</v>
      </c>
      <c r="M36" s="77"/>
      <c r="N36" s="77"/>
      <c r="O36" s="5">
        <f t="shared" ref="O36:O66" si="17">SUM(N36+M36+L36)</f>
        <v>0</v>
      </c>
      <c r="P36" s="38">
        <v>33</v>
      </c>
    </row>
    <row r="37" spans="1:16" x14ac:dyDescent="0.3">
      <c r="A37" s="101"/>
      <c r="B37" s="101"/>
      <c r="C37" s="43"/>
      <c r="D37" s="49"/>
      <c r="E37" s="19"/>
      <c r="F37" s="5">
        <f t="shared" si="12"/>
        <v>0</v>
      </c>
      <c r="G37" s="19"/>
      <c r="H37" s="5">
        <f t="shared" si="13"/>
        <v>0</v>
      </c>
      <c r="I37" s="38"/>
      <c r="J37" s="5">
        <f t="shared" si="14"/>
        <v>0</v>
      </c>
      <c r="K37" s="83">
        <f t="shared" si="15"/>
        <v>0</v>
      </c>
      <c r="L37" s="77">
        <f t="shared" si="16"/>
        <v>0</v>
      </c>
      <c r="M37" s="77"/>
      <c r="N37" s="77"/>
      <c r="O37" s="5">
        <f t="shared" si="17"/>
        <v>0</v>
      </c>
      <c r="P37" s="38">
        <v>34</v>
      </c>
    </row>
    <row r="38" spans="1:16" x14ac:dyDescent="0.3">
      <c r="A38" s="97"/>
      <c r="B38" s="99"/>
      <c r="C38" s="105"/>
      <c r="D38" s="47"/>
      <c r="E38" s="6"/>
      <c r="F38" s="5">
        <f t="shared" si="12"/>
        <v>0</v>
      </c>
      <c r="G38" s="6"/>
      <c r="H38" s="5">
        <f t="shared" si="13"/>
        <v>0</v>
      </c>
      <c r="I38" s="6"/>
      <c r="J38" s="5">
        <f t="shared" si="14"/>
        <v>0</v>
      </c>
      <c r="K38" s="83">
        <f t="shared" si="15"/>
        <v>0</v>
      </c>
      <c r="L38" s="77">
        <f t="shared" si="16"/>
        <v>0</v>
      </c>
      <c r="M38" s="77"/>
      <c r="N38" s="77"/>
      <c r="O38" s="5">
        <f t="shared" si="17"/>
        <v>0</v>
      </c>
      <c r="P38" s="38">
        <v>35</v>
      </c>
    </row>
    <row r="39" spans="1:16" x14ac:dyDescent="0.3">
      <c r="A39" s="101"/>
      <c r="B39" s="101"/>
      <c r="C39" s="43"/>
      <c r="D39" s="49"/>
      <c r="E39" s="6"/>
      <c r="F39" s="5">
        <f t="shared" si="12"/>
        <v>0</v>
      </c>
      <c r="G39" s="6"/>
      <c r="H39" s="5">
        <f t="shared" si="13"/>
        <v>0</v>
      </c>
      <c r="I39" s="6"/>
      <c r="J39" s="5">
        <f t="shared" si="14"/>
        <v>0</v>
      </c>
      <c r="K39" s="83">
        <f t="shared" si="15"/>
        <v>0</v>
      </c>
      <c r="L39" s="77">
        <f t="shared" si="16"/>
        <v>0</v>
      </c>
      <c r="M39" s="77"/>
      <c r="N39" s="77"/>
      <c r="O39" s="5">
        <f t="shared" si="17"/>
        <v>0</v>
      </c>
      <c r="P39" s="38">
        <v>36</v>
      </c>
    </row>
    <row r="40" spans="1:16" x14ac:dyDescent="0.3">
      <c r="A40" s="32"/>
      <c r="B40" s="33"/>
      <c r="C40" s="34"/>
      <c r="D40" s="47"/>
      <c r="E40" s="6"/>
      <c r="F40" s="5">
        <f t="shared" si="12"/>
        <v>0</v>
      </c>
      <c r="G40" s="6"/>
      <c r="H40" s="5">
        <f t="shared" si="13"/>
        <v>0</v>
      </c>
      <c r="I40" s="6"/>
      <c r="J40" s="5">
        <f t="shared" si="14"/>
        <v>0</v>
      </c>
      <c r="K40" s="83">
        <f t="shared" si="15"/>
        <v>0</v>
      </c>
      <c r="L40" s="77">
        <f t="shared" si="16"/>
        <v>0</v>
      </c>
      <c r="M40" s="77"/>
      <c r="N40" s="77"/>
      <c r="O40" s="5">
        <f t="shared" si="17"/>
        <v>0</v>
      </c>
      <c r="P40" s="38">
        <v>37</v>
      </c>
    </row>
    <row r="41" spans="1:16" x14ac:dyDescent="0.3">
      <c r="A41" s="95"/>
      <c r="B41" s="95"/>
      <c r="C41" s="34"/>
      <c r="D41" s="47"/>
      <c r="E41" s="6"/>
      <c r="F41" s="5">
        <f t="shared" si="12"/>
        <v>0</v>
      </c>
      <c r="G41" s="6"/>
      <c r="H41" s="5">
        <f t="shared" si="13"/>
        <v>0</v>
      </c>
      <c r="I41" s="6"/>
      <c r="J41" s="5">
        <f t="shared" si="14"/>
        <v>0</v>
      </c>
      <c r="K41" s="83">
        <f t="shared" si="15"/>
        <v>0</v>
      </c>
      <c r="L41" s="77">
        <f t="shared" si="16"/>
        <v>0</v>
      </c>
      <c r="M41" s="77"/>
      <c r="N41" s="77"/>
      <c r="O41" s="5">
        <f t="shared" si="17"/>
        <v>0</v>
      </c>
      <c r="P41" s="38">
        <v>38</v>
      </c>
    </row>
    <row r="42" spans="1:16" x14ac:dyDescent="0.3">
      <c r="A42" s="101"/>
      <c r="B42" s="101"/>
      <c r="C42" s="43"/>
      <c r="D42" s="49"/>
      <c r="E42" s="6"/>
      <c r="F42" s="5">
        <f t="shared" si="12"/>
        <v>0</v>
      </c>
      <c r="G42" s="6"/>
      <c r="H42" s="5">
        <f t="shared" si="13"/>
        <v>0</v>
      </c>
      <c r="I42" s="6"/>
      <c r="J42" s="5">
        <f t="shared" si="14"/>
        <v>0</v>
      </c>
      <c r="K42" s="83">
        <f t="shared" si="15"/>
        <v>0</v>
      </c>
      <c r="L42" s="77">
        <f t="shared" si="16"/>
        <v>0</v>
      </c>
      <c r="M42" s="77"/>
      <c r="N42" s="77"/>
      <c r="O42" s="5">
        <f t="shared" si="17"/>
        <v>0</v>
      </c>
      <c r="P42" s="38">
        <v>39</v>
      </c>
    </row>
    <row r="43" spans="1:16" x14ac:dyDescent="0.3">
      <c r="A43" s="97"/>
      <c r="B43" s="98"/>
      <c r="C43" s="34"/>
      <c r="D43" s="47"/>
      <c r="E43" s="6"/>
      <c r="F43" s="5">
        <f t="shared" si="12"/>
        <v>0</v>
      </c>
      <c r="G43" s="6"/>
      <c r="H43" s="5">
        <f t="shared" si="13"/>
        <v>0</v>
      </c>
      <c r="I43" s="6"/>
      <c r="J43" s="5">
        <f t="shared" si="14"/>
        <v>0</v>
      </c>
      <c r="K43" s="83">
        <f t="shared" si="15"/>
        <v>0</v>
      </c>
      <c r="L43" s="77">
        <f t="shared" si="16"/>
        <v>0</v>
      </c>
      <c r="M43" s="77"/>
      <c r="N43" s="77"/>
      <c r="O43" s="5">
        <f t="shared" si="17"/>
        <v>0</v>
      </c>
      <c r="P43" s="38">
        <v>40</v>
      </c>
    </row>
    <row r="44" spans="1:16" x14ac:dyDescent="0.3">
      <c r="A44" s="32"/>
      <c r="B44" s="33"/>
      <c r="C44" s="34"/>
      <c r="D44" s="47"/>
      <c r="E44" s="6"/>
      <c r="F44" s="5">
        <f t="shared" si="12"/>
        <v>0</v>
      </c>
      <c r="G44" s="6"/>
      <c r="H44" s="5">
        <f t="shared" si="13"/>
        <v>0</v>
      </c>
      <c r="I44" s="6"/>
      <c r="J44" s="5">
        <f t="shared" si="14"/>
        <v>0</v>
      </c>
      <c r="K44" s="83">
        <f t="shared" si="15"/>
        <v>0</v>
      </c>
      <c r="L44" s="77">
        <f t="shared" si="16"/>
        <v>0</v>
      </c>
      <c r="M44" s="77"/>
      <c r="N44" s="77"/>
      <c r="O44" s="5">
        <f t="shared" si="17"/>
        <v>0</v>
      </c>
      <c r="P44" s="38">
        <v>41</v>
      </c>
    </row>
    <row r="45" spans="1:16" x14ac:dyDescent="0.3">
      <c r="A45" s="32"/>
      <c r="B45" s="33"/>
      <c r="C45" s="90"/>
      <c r="D45" s="47"/>
      <c r="E45" s="6"/>
      <c r="F45" s="5">
        <f t="shared" si="12"/>
        <v>0</v>
      </c>
      <c r="G45" s="6"/>
      <c r="H45" s="5">
        <f t="shared" si="13"/>
        <v>0</v>
      </c>
      <c r="I45" s="6"/>
      <c r="J45" s="5">
        <f t="shared" si="14"/>
        <v>0</v>
      </c>
      <c r="K45" s="83">
        <f t="shared" si="15"/>
        <v>0</v>
      </c>
      <c r="L45" s="77">
        <f t="shared" si="16"/>
        <v>0</v>
      </c>
      <c r="M45" s="77"/>
      <c r="N45" s="77"/>
      <c r="O45" s="5">
        <f t="shared" si="17"/>
        <v>0</v>
      </c>
      <c r="P45" s="38">
        <v>42</v>
      </c>
    </row>
    <row r="46" spans="1:16" x14ac:dyDescent="0.3">
      <c r="A46" s="32"/>
      <c r="B46" s="33"/>
      <c r="C46" s="90"/>
      <c r="D46" s="47"/>
      <c r="E46" s="6"/>
      <c r="F46" s="5">
        <f t="shared" si="12"/>
        <v>0</v>
      </c>
      <c r="G46" s="6"/>
      <c r="H46" s="5">
        <f t="shared" si="13"/>
        <v>0</v>
      </c>
      <c r="I46" s="6"/>
      <c r="J46" s="5">
        <f t="shared" si="14"/>
        <v>0</v>
      </c>
      <c r="K46" s="83">
        <f t="shared" si="15"/>
        <v>0</v>
      </c>
      <c r="L46" s="77">
        <f t="shared" si="16"/>
        <v>0</v>
      </c>
      <c r="M46" s="77"/>
      <c r="N46" s="77"/>
      <c r="O46" s="5">
        <f t="shared" si="17"/>
        <v>0</v>
      </c>
      <c r="P46" s="38">
        <v>43</v>
      </c>
    </row>
    <row r="47" spans="1:16" x14ac:dyDescent="0.3">
      <c r="A47" s="101"/>
      <c r="B47" s="101"/>
      <c r="C47" s="43"/>
      <c r="D47" s="49"/>
      <c r="E47" s="19"/>
      <c r="F47" s="5">
        <f t="shared" si="12"/>
        <v>0</v>
      </c>
      <c r="G47" s="19"/>
      <c r="H47" s="5">
        <f t="shared" si="13"/>
        <v>0</v>
      </c>
      <c r="I47" s="38"/>
      <c r="J47" s="5">
        <f t="shared" si="14"/>
        <v>0</v>
      </c>
      <c r="K47" s="83">
        <f t="shared" si="15"/>
        <v>0</v>
      </c>
      <c r="L47" s="77">
        <f t="shared" si="16"/>
        <v>0</v>
      </c>
      <c r="M47" s="77"/>
      <c r="N47" s="77"/>
      <c r="O47" s="5">
        <f t="shared" si="17"/>
        <v>0</v>
      </c>
      <c r="P47" s="38">
        <v>44</v>
      </c>
    </row>
    <row r="48" spans="1:16" x14ac:dyDescent="0.3">
      <c r="A48" s="28"/>
      <c r="B48" s="28"/>
      <c r="C48" s="43"/>
      <c r="D48" s="49"/>
      <c r="E48" s="6"/>
      <c r="F48" s="5">
        <f t="shared" si="12"/>
        <v>0</v>
      </c>
      <c r="G48" s="6"/>
      <c r="H48" s="5">
        <f t="shared" si="13"/>
        <v>0</v>
      </c>
      <c r="I48" s="6"/>
      <c r="J48" s="5">
        <f t="shared" si="14"/>
        <v>0</v>
      </c>
      <c r="K48" s="83">
        <f t="shared" si="15"/>
        <v>0</v>
      </c>
      <c r="L48" s="77">
        <f t="shared" si="16"/>
        <v>0</v>
      </c>
      <c r="M48" s="77"/>
      <c r="N48" s="77"/>
      <c r="O48" s="5">
        <f t="shared" si="17"/>
        <v>0</v>
      </c>
      <c r="P48" s="38">
        <v>45</v>
      </c>
    </row>
    <row r="49" spans="1:16" x14ac:dyDescent="0.3">
      <c r="A49" s="97"/>
      <c r="B49" s="98"/>
      <c r="C49" s="34"/>
      <c r="D49" s="48"/>
      <c r="E49" s="19"/>
      <c r="F49" s="5">
        <f t="shared" si="12"/>
        <v>0</v>
      </c>
      <c r="G49" s="19"/>
      <c r="H49" s="5">
        <f t="shared" si="13"/>
        <v>0</v>
      </c>
      <c r="I49" s="38"/>
      <c r="J49" s="5">
        <f t="shared" si="14"/>
        <v>0</v>
      </c>
      <c r="K49" s="83">
        <f t="shared" si="15"/>
        <v>0</v>
      </c>
      <c r="L49" s="77">
        <f t="shared" si="16"/>
        <v>0</v>
      </c>
      <c r="M49" s="77"/>
      <c r="N49" s="77"/>
      <c r="O49" s="5">
        <f t="shared" si="17"/>
        <v>0</v>
      </c>
      <c r="P49" s="38">
        <v>46</v>
      </c>
    </row>
    <row r="50" spans="1:16" x14ac:dyDescent="0.3">
      <c r="A50" s="103"/>
      <c r="B50" s="104"/>
      <c r="C50" s="36"/>
      <c r="D50" s="47"/>
      <c r="E50" s="6"/>
      <c r="F50" s="5">
        <f t="shared" si="12"/>
        <v>0</v>
      </c>
      <c r="G50" s="6"/>
      <c r="H50" s="5">
        <f t="shared" si="13"/>
        <v>0</v>
      </c>
      <c r="I50" s="6"/>
      <c r="J50" s="5">
        <f t="shared" si="14"/>
        <v>0</v>
      </c>
      <c r="K50" s="83">
        <f t="shared" si="15"/>
        <v>0</v>
      </c>
      <c r="L50" s="77">
        <f t="shared" si="16"/>
        <v>0</v>
      </c>
      <c r="M50" s="77"/>
      <c r="N50" s="77"/>
      <c r="O50" s="5">
        <f t="shared" si="17"/>
        <v>0</v>
      </c>
      <c r="P50" s="38">
        <v>47</v>
      </c>
    </row>
    <row r="51" spans="1:16" x14ac:dyDescent="0.3">
      <c r="A51" s="28"/>
      <c r="B51" s="28"/>
      <c r="C51" s="43"/>
      <c r="D51" s="49"/>
      <c r="E51" s="6"/>
      <c r="F51" s="5">
        <f t="shared" si="12"/>
        <v>0</v>
      </c>
      <c r="G51" s="6"/>
      <c r="H51" s="5">
        <f t="shared" si="13"/>
        <v>0</v>
      </c>
      <c r="I51" s="6"/>
      <c r="J51" s="5">
        <f t="shared" si="14"/>
        <v>0</v>
      </c>
      <c r="K51" s="83">
        <f t="shared" si="15"/>
        <v>0</v>
      </c>
      <c r="L51" s="77">
        <f t="shared" si="16"/>
        <v>0</v>
      </c>
      <c r="M51" s="77"/>
      <c r="N51" s="77"/>
      <c r="O51" s="5">
        <f t="shared" si="17"/>
        <v>0</v>
      </c>
      <c r="P51" s="38">
        <v>48</v>
      </c>
    </row>
    <row r="52" spans="1:16" x14ac:dyDescent="0.3">
      <c r="A52" s="32"/>
      <c r="B52" s="33"/>
      <c r="C52" s="34"/>
      <c r="D52" s="47"/>
      <c r="E52" s="6"/>
      <c r="F52" s="5">
        <f t="shared" si="12"/>
        <v>0</v>
      </c>
      <c r="G52" s="6"/>
      <c r="H52" s="5">
        <f t="shared" si="13"/>
        <v>0</v>
      </c>
      <c r="I52" s="6"/>
      <c r="J52" s="5">
        <f t="shared" si="14"/>
        <v>0</v>
      </c>
      <c r="K52" s="83">
        <f t="shared" si="15"/>
        <v>0</v>
      </c>
      <c r="L52" s="77">
        <f t="shared" si="16"/>
        <v>0</v>
      </c>
      <c r="M52" s="77"/>
      <c r="N52" s="77"/>
      <c r="O52" s="5">
        <f t="shared" si="17"/>
        <v>0</v>
      </c>
      <c r="P52" s="38">
        <v>49</v>
      </c>
    </row>
    <row r="53" spans="1:16" x14ac:dyDescent="0.3">
      <c r="A53" s="97"/>
      <c r="B53" s="98"/>
      <c r="C53" s="34"/>
      <c r="D53" s="47"/>
      <c r="E53" s="6"/>
      <c r="F53" s="5">
        <f t="shared" si="12"/>
        <v>0</v>
      </c>
      <c r="G53" s="6"/>
      <c r="H53" s="5">
        <f t="shared" si="13"/>
        <v>0</v>
      </c>
      <c r="I53" s="6"/>
      <c r="J53" s="5">
        <f t="shared" si="14"/>
        <v>0</v>
      </c>
      <c r="K53" s="83">
        <f t="shared" si="15"/>
        <v>0</v>
      </c>
      <c r="L53" s="77">
        <f t="shared" si="16"/>
        <v>0</v>
      </c>
      <c r="M53" s="77"/>
      <c r="N53" s="77"/>
      <c r="O53" s="5">
        <f t="shared" si="17"/>
        <v>0</v>
      </c>
      <c r="P53" s="38">
        <v>50</v>
      </c>
    </row>
    <row r="54" spans="1:16" x14ac:dyDescent="0.3">
      <c r="A54" s="32"/>
      <c r="B54" s="33"/>
      <c r="C54" s="34"/>
      <c r="D54" s="48"/>
      <c r="E54" s="6"/>
      <c r="F54" s="5">
        <f t="shared" si="12"/>
        <v>0</v>
      </c>
      <c r="G54" s="6"/>
      <c r="H54" s="5">
        <f t="shared" si="13"/>
        <v>0</v>
      </c>
      <c r="I54" s="6"/>
      <c r="J54" s="5">
        <f t="shared" si="14"/>
        <v>0</v>
      </c>
      <c r="K54" s="83">
        <f t="shared" si="15"/>
        <v>0</v>
      </c>
      <c r="L54" s="77">
        <f t="shared" si="16"/>
        <v>0</v>
      </c>
      <c r="M54" s="77"/>
      <c r="N54" s="77"/>
      <c r="O54" s="5">
        <f t="shared" si="17"/>
        <v>0</v>
      </c>
      <c r="P54" s="38">
        <v>51</v>
      </c>
    </row>
    <row r="55" spans="1:16" x14ac:dyDescent="0.3">
      <c r="A55" s="101"/>
      <c r="B55" s="101"/>
      <c r="C55" s="43"/>
      <c r="D55" s="49"/>
      <c r="E55" s="6"/>
      <c r="F55" s="5">
        <f t="shared" si="12"/>
        <v>0</v>
      </c>
      <c r="G55" s="6"/>
      <c r="H55" s="5">
        <f t="shared" si="13"/>
        <v>0</v>
      </c>
      <c r="I55" s="6"/>
      <c r="J55" s="5">
        <f t="shared" si="14"/>
        <v>0</v>
      </c>
      <c r="K55" s="83">
        <f t="shared" si="15"/>
        <v>0</v>
      </c>
      <c r="L55" s="77">
        <f t="shared" si="16"/>
        <v>0</v>
      </c>
      <c r="M55" s="77"/>
      <c r="N55" s="77"/>
      <c r="O55" s="5">
        <f t="shared" si="17"/>
        <v>0</v>
      </c>
      <c r="P55" s="38">
        <v>52</v>
      </c>
    </row>
    <row r="56" spans="1:16" ht="15.75" customHeight="1" x14ac:dyDescent="0.3">
      <c r="A56" s="102"/>
      <c r="B56" s="102"/>
      <c r="C56" s="91"/>
      <c r="D56" s="106"/>
      <c r="E56" s="25"/>
      <c r="F56" s="24">
        <f t="shared" si="12"/>
        <v>0</v>
      </c>
      <c r="G56" s="25"/>
      <c r="H56" s="24">
        <f t="shared" si="13"/>
        <v>0</v>
      </c>
      <c r="I56" s="25"/>
      <c r="J56" s="24">
        <f t="shared" si="14"/>
        <v>0</v>
      </c>
      <c r="K56" s="84">
        <f t="shared" si="15"/>
        <v>0</v>
      </c>
      <c r="L56" s="77">
        <f t="shared" si="16"/>
        <v>0</v>
      </c>
      <c r="M56" s="79"/>
      <c r="N56" s="79"/>
      <c r="O56" s="5">
        <f t="shared" si="17"/>
        <v>0</v>
      </c>
      <c r="P56" s="38">
        <v>53</v>
      </c>
    </row>
    <row r="57" spans="1:16" ht="15.75" customHeight="1" x14ac:dyDescent="0.3">
      <c r="A57" s="11"/>
      <c r="B57" s="12"/>
      <c r="C57" s="5"/>
      <c r="D57" s="47"/>
      <c r="E57" s="19"/>
      <c r="F57" s="5">
        <f t="shared" si="12"/>
        <v>0</v>
      </c>
      <c r="G57" s="19"/>
      <c r="H57" s="5">
        <f t="shared" si="13"/>
        <v>0</v>
      </c>
      <c r="I57" s="38"/>
      <c r="J57" s="24">
        <f t="shared" si="14"/>
        <v>0</v>
      </c>
      <c r="K57" s="84">
        <f t="shared" si="15"/>
        <v>0</v>
      </c>
      <c r="L57" s="77">
        <f t="shared" si="16"/>
        <v>0</v>
      </c>
      <c r="M57" s="79"/>
      <c r="N57" s="79"/>
      <c r="O57" s="5">
        <f t="shared" si="17"/>
        <v>0</v>
      </c>
      <c r="P57" s="38">
        <v>54</v>
      </c>
    </row>
    <row r="58" spans="1:16" ht="15.75" customHeight="1" x14ac:dyDescent="0.3">
      <c r="A58" s="96"/>
      <c r="B58" s="96"/>
      <c r="C58" s="29"/>
      <c r="D58" s="49"/>
      <c r="E58" s="6"/>
      <c r="F58" s="5">
        <f t="shared" si="12"/>
        <v>0</v>
      </c>
      <c r="G58" s="6"/>
      <c r="H58" s="5">
        <f t="shared" si="13"/>
        <v>0</v>
      </c>
      <c r="I58" s="6"/>
      <c r="J58" s="24">
        <f t="shared" si="14"/>
        <v>0</v>
      </c>
      <c r="K58" s="83">
        <f t="shared" si="15"/>
        <v>0</v>
      </c>
      <c r="L58" s="77">
        <f t="shared" si="16"/>
        <v>0</v>
      </c>
      <c r="M58" s="77"/>
      <c r="N58" s="77"/>
      <c r="O58" s="5">
        <f t="shared" si="17"/>
        <v>0</v>
      </c>
      <c r="P58" s="38">
        <v>55</v>
      </c>
    </row>
    <row r="59" spans="1:16" ht="15.75" customHeight="1" x14ac:dyDescent="0.3">
      <c r="A59" s="27"/>
      <c r="B59" s="27"/>
      <c r="C59" s="29"/>
      <c r="D59" s="49"/>
      <c r="E59" s="6"/>
      <c r="F59" s="5">
        <f t="shared" si="12"/>
        <v>0</v>
      </c>
      <c r="G59" s="6"/>
      <c r="H59" s="5">
        <f t="shared" si="13"/>
        <v>0</v>
      </c>
      <c r="I59" s="6"/>
      <c r="J59" s="24">
        <f t="shared" si="14"/>
        <v>0</v>
      </c>
      <c r="K59" s="83">
        <f t="shared" si="15"/>
        <v>0</v>
      </c>
      <c r="L59" s="77">
        <f t="shared" si="16"/>
        <v>0</v>
      </c>
      <c r="M59" s="77"/>
      <c r="N59" s="77"/>
      <c r="O59" s="5">
        <f t="shared" si="17"/>
        <v>0</v>
      </c>
      <c r="P59" s="38">
        <v>56</v>
      </c>
    </row>
    <row r="60" spans="1:16" x14ac:dyDescent="0.3">
      <c r="A60" s="96"/>
      <c r="B60" s="96"/>
      <c r="C60" s="29"/>
      <c r="D60" s="49"/>
      <c r="E60" s="6"/>
      <c r="F60" s="5">
        <f t="shared" si="12"/>
        <v>0</v>
      </c>
      <c r="G60" s="6"/>
      <c r="H60" s="5">
        <f t="shared" si="13"/>
        <v>0</v>
      </c>
      <c r="I60" s="6"/>
      <c r="J60" s="5">
        <f t="shared" si="14"/>
        <v>0</v>
      </c>
      <c r="K60" s="83">
        <f t="shared" si="15"/>
        <v>0</v>
      </c>
      <c r="L60" s="77">
        <f t="shared" si="16"/>
        <v>0</v>
      </c>
      <c r="M60" s="77"/>
      <c r="N60" s="77"/>
      <c r="O60" s="5">
        <f t="shared" si="17"/>
        <v>0</v>
      </c>
      <c r="P60" s="38">
        <v>57</v>
      </c>
    </row>
    <row r="61" spans="1:16" x14ac:dyDescent="0.3">
      <c r="A61" s="11"/>
      <c r="B61" s="12"/>
      <c r="C61" s="5"/>
      <c r="D61" s="47"/>
      <c r="E61" s="6"/>
      <c r="F61" s="5">
        <f t="shared" si="12"/>
        <v>0</v>
      </c>
      <c r="G61" s="6"/>
      <c r="H61" s="5">
        <f t="shared" si="13"/>
        <v>0</v>
      </c>
      <c r="I61" s="6"/>
      <c r="J61" s="5">
        <f t="shared" si="14"/>
        <v>0</v>
      </c>
      <c r="K61" s="83">
        <f t="shared" si="15"/>
        <v>0</v>
      </c>
      <c r="L61" s="77">
        <f t="shared" si="16"/>
        <v>0</v>
      </c>
      <c r="M61" s="77"/>
      <c r="N61" s="77"/>
      <c r="O61" s="5">
        <f t="shared" si="17"/>
        <v>0</v>
      </c>
      <c r="P61" s="38">
        <v>58</v>
      </c>
    </row>
    <row r="62" spans="1:16" x14ac:dyDescent="0.3">
      <c r="A62" s="96"/>
      <c r="B62" s="96"/>
      <c r="C62" s="29"/>
      <c r="D62" s="49"/>
      <c r="E62" s="6"/>
      <c r="F62" s="5">
        <f t="shared" si="12"/>
        <v>0</v>
      </c>
      <c r="G62" s="6"/>
      <c r="H62" s="5">
        <f t="shared" si="13"/>
        <v>0</v>
      </c>
      <c r="I62" s="6"/>
      <c r="J62" s="5">
        <f t="shared" si="14"/>
        <v>0</v>
      </c>
      <c r="K62" s="83">
        <f t="shared" si="15"/>
        <v>0</v>
      </c>
      <c r="L62" s="77">
        <f t="shared" si="16"/>
        <v>0</v>
      </c>
      <c r="M62" s="77"/>
      <c r="N62" s="77"/>
      <c r="O62" s="5">
        <f t="shared" si="17"/>
        <v>0</v>
      </c>
      <c r="P62" s="38">
        <v>59</v>
      </c>
    </row>
    <row r="63" spans="1:16" x14ac:dyDescent="0.3">
      <c r="A63" s="94"/>
      <c r="B63" s="99"/>
      <c r="C63" s="5"/>
      <c r="D63" s="47"/>
      <c r="E63" s="6"/>
      <c r="F63" s="5">
        <f t="shared" si="12"/>
        <v>0</v>
      </c>
      <c r="G63" s="6"/>
      <c r="H63" s="5">
        <f t="shared" si="13"/>
        <v>0</v>
      </c>
      <c r="I63" s="6"/>
      <c r="J63" s="5">
        <f t="shared" si="14"/>
        <v>0</v>
      </c>
      <c r="K63" s="83">
        <f t="shared" si="15"/>
        <v>0</v>
      </c>
      <c r="L63" s="77">
        <f t="shared" si="16"/>
        <v>0</v>
      </c>
      <c r="M63" s="77"/>
      <c r="N63" s="77"/>
      <c r="O63" s="5">
        <f t="shared" si="17"/>
        <v>0</v>
      </c>
      <c r="P63" s="38">
        <v>60</v>
      </c>
    </row>
    <row r="64" spans="1:16" x14ac:dyDescent="0.3">
      <c r="A64" s="96"/>
      <c r="B64" s="96"/>
      <c r="C64" s="29"/>
      <c r="D64" s="49"/>
      <c r="E64" s="6"/>
      <c r="F64" s="5">
        <f t="shared" si="12"/>
        <v>0</v>
      </c>
      <c r="G64" s="6"/>
      <c r="H64" s="5">
        <f t="shared" si="13"/>
        <v>0</v>
      </c>
      <c r="I64" s="6"/>
      <c r="J64" s="5">
        <f t="shared" si="14"/>
        <v>0</v>
      </c>
      <c r="K64" s="83">
        <f t="shared" si="15"/>
        <v>0</v>
      </c>
      <c r="L64" s="77">
        <f t="shared" si="16"/>
        <v>0</v>
      </c>
      <c r="M64" s="77"/>
      <c r="N64" s="77"/>
      <c r="O64" s="5">
        <f t="shared" si="17"/>
        <v>0</v>
      </c>
      <c r="P64" s="38">
        <v>61</v>
      </c>
    </row>
    <row r="65" spans="1:16" x14ac:dyDescent="0.3">
      <c r="A65" s="96"/>
      <c r="B65" s="96"/>
      <c r="C65" s="29"/>
      <c r="D65" s="49"/>
      <c r="E65" s="6"/>
      <c r="F65" s="5">
        <f t="shared" si="12"/>
        <v>0</v>
      </c>
      <c r="G65" s="6"/>
      <c r="H65" s="5">
        <f t="shared" si="13"/>
        <v>0</v>
      </c>
      <c r="I65" s="6"/>
      <c r="J65" s="5">
        <f t="shared" si="14"/>
        <v>0</v>
      </c>
      <c r="K65" s="83">
        <f t="shared" si="15"/>
        <v>0</v>
      </c>
      <c r="L65" s="77">
        <f t="shared" si="16"/>
        <v>0</v>
      </c>
      <c r="M65" s="77"/>
      <c r="N65" s="77"/>
      <c r="O65" s="5">
        <f t="shared" si="17"/>
        <v>0</v>
      </c>
      <c r="P65" s="38">
        <v>62</v>
      </c>
    </row>
    <row r="66" spans="1:16" x14ac:dyDescent="0.3">
      <c r="A66" s="96"/>
      <c r="B66" s="96"/>
      <c r="C66" s="29"/>
      <c r="D66" s="49"/>
      <c r="E66" s="6"/>
      <c r="F66" s="5">
        <f t="shared" si="12"/>
        <v>0</v>
      </c>
      <c r="G66" s="6"/>
      <c r="H66" s="5">
        <f t="shared" si="13"/>
        <v>0</v>
      </c>
      <c r="I66" s="6"/>
      <c r="J66" s="5">
        <f t="shared" si="14"/>
        <v>0</v>
      </c>
      <c r="K66" s="83">
        <f t="shared" si="15"/>
        <v>0</v>
      </c>
      <c r="L66" s="77">
        <f t="shared" si="16"/>
        <v>0</v>
      </c>
      <c r="M66" s="77"/>
      <c r="N66" s="77"/>
      <c r="O66" s="5">
        <f t="shared" si="17"/>
        <v>0</v>
      </c>
      <c r="P66" s="38">
        <v>63</v>
      </c>
    </row>
    <row r="67" spans="1:16" x14ac:dyDescent="0.3">
      <c r="A67" s="27"/>
      <c r="B67" s="27"/>
      <c r="C67" s="29"/>
      <c r="D67" s="49"/>
      <c r="E67" s="6"/>
      <c r="F67" s="5">
        <f t="shared" ref="F67" si="18">IF(E67&lt;&gt;0,INT(8*(17.78-E67)^2.1),0)</f>
        <v>0</v>
      </c>
      <c r="G67" s="6"/>
      <c r="H67" s="5">
        <f t="shared" ref="H67" si="19">IF(G67&lt;&gt;0,INT(2.4*((G67*100)-70)^1),0)</f>
        <v>0</v>
      </c>
      <c r="I67" s="6"/>
      <c r="J67" s="5">
        <f t="shared" ref="J67" si="20">IF(I67&lt;&gt;0,INT(56.0211*(I67-1.5)^1.05),0)</f>
        <v>0</v>
      </c>
      <c r="K67" s="83">
        <f t="shared" ref="K67" si="21">SUM(F67+H67+J67)</f>
        <v>0</v>
      </c>
      <c r="L67" s="77">
        <f t="shared" ref="L67" si="22">SUM(F67+H67+J67)</f>
        <v>0</v>
      </c>
      <c r="M67" s="77"/>
      <c r="N67" s="77"/>
      <c r="O67" s="5">
        <f t="shared" ref="O67" si="23">SUM(N67+M67+L67)</f>
        <v>0</v>
      </c>
      <c r="P67" s="38">
        <v>64</v>
      </c>
    </row>
    <row r="68" spans="1:16" x14ac:dyDescent="0.3">
      <c r="A68" s="13"/>
      <c r="B68" s="13"/>
      <c r="C68" s="10"/>
      <c r="D68" s="51"/>
      <c r="E68" s="10"/>
      <c r="F68" s="10"/>
      <c r="G68" s="10"/>
      <c r="H68" s="41"/>
      <c r="I68" s="10"/>
      <c r="J68" s="10"/>
      <c r="K68" s="85"/>
      <c r="L68" s="88"/>
      <c r="M68" s="88"/>
      <c r="N68" s="88"/>
      <c r="O68" s="14"/>
      <c r="P68" s="10"/>
    </row>
    <row r="69" spans="1:16" ht="19.5" thickBot="1" x14ac:dyDescent="0.35">
      <c r="A69" s="3" t="s">
        <v>0</v>
      </c>
      <c r="B69" s="3" t="s">
        <v>1</v>
      </c>
      <c r="C69" s="3" t="s">
        <v>10</v>
      </c>
      <c r="D69" s="46" t="s">
        <v>9</v>
      </c>
      <c r="E69" s="3" t="s">
        <v>3</v>
      </c>
      <c r="F69" s="3" t="s">
        <v>4</v>
      </c>
      <c r="G69" s="3" t="s">
        <v>5</v>
      </c>
      <c r="H69" s="3" t="s">
        <v>4</v>
      </c>
      <c r="I69" s="3" t="s">
        <v>7</v>
      </c>
      <c r="J69" s="3" t="s">
        <v>4</v>
      </c>
      <c r="K69" s="60" t="s">
        <v>15</v>
      </c>
      <c r="L69" s="66"/>
      <c r="M69" s="63"/>
      <c r="N69" s="63"/>
      <c r="O69" s="4" t="s">
        <v>13</v>
      </c>
      <c r="P69" s="4" t="s">
        <v>8</v>
      </c>
    </row>
    <row r="70" spans="1:16" x14ac:dyDescent="0.3">
      <c r="A70" s="161" t="s">
        <v>16</v>
      </c>
      <c r="B70" s="162"/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162"/>
      <c r="P70" s="163"/>
    </row>
    <row r="71" spans="1:16" x14ac:dyDescent="0.3">
      <c r="A71" s="109" t="s">
        <v>32</v>
      </c>
      <c r="B71" s="109" t="s">
        <v>48</v>
      </c>
      <c r="C71" s="5">
        <v>2008</v>
      </c>
      <c r="D71" s="47" t="s">
        <v>11</v>
      </c>
      <c r="E71" s="155">
        <v>9.44</v>
      </c>
      <c r="F71" s="115">
        <f t="shared" ref="F71:F95" si="24">IF(E71&lt;&gt;0,INT(8*(17.78-E71)^2.1),0)</f>
        <v>687</v>
      </c>
      <c r="G71" s="155">
        <v>3.73</v>
      </c>
      <c r="H71" s="5">
        <f t="shared" ref="H71:H95" si="25">IF(G71&lt;&gt;0,INT(2.4*((G71*100)-70)^1),0)</f>
        <v>727</v>
      </c>
      <c r="I71" s="122"/>
      <c r="J71" s="115">
        <f t="shared" ref="J71:J95" si="26">IF(I71&lt;&gt;0,INT(56.0211*(I71-1.5)^1.05),0)</f>
        <v>0</v>
      </c>
      <c r="K71" s="132">
        <f t="shared" ref="K71:K95" si="27">SUM(F71+H71+J71)</f>
        <v>1414</v>
      </c>
      <c r="L71" s="133">
        <f t="shared" ref="L71:L95" si="28">SUM(F71+H71+J71)</f>
        <v>1414</v>
      </c>
      <c r="M71" s="133"/>
      <c r="N71" s="133"/>
      <c r="O71" s="109">
        <f t="shared" ref="O71:O95" si="29">SUM(L71+M71+N71)</f>
        <v>1414</v>
      </c>
      <c r="P71" s="38">
        <v>1</v>
      </c>
    </row>
    <row r="72" spans="1:16" x14ac:dyDescent="0.3">
      <c r="A72" s="109" t="s">
        <v>36</v>
      </c>
      <c r="B72" s="109" t="s">
        <v>37</v>
      </c>
      <c r="C72" s="5">
        <v>2008</v>
      </c>
      <c r="D72" s="47" t="s">
        <v>11</v>
      </c>
      <c r="E72" s="42">
        <v>9.2899999999999991</v>
      </c>
      <c r="F72" s="5">
        <f t="shared" si="24"/>
        <v>714</v>
      </c>
      <c r="G72" s="42">
        <v>3.09</v>
      </c>
      <c r="H72" s="5">
        <f t="shared" si="25"/>
        <v>573</v>
      </c>
      <c r="I72" s="38"/>
      <c r="J72" s="5">
        <f t="shared" si="26"/>
        <v>0</v>
      </c>
      <c r="K72" s="58">
        <f t="shared" si="27"/>
        <v>1287</v>
      </c>
      <c r="L72" s="64">
        <f t="shared" si="28"/>
        <v>1287</v>
      </c>
      <c r="M72" s="64"/>
      <c r="N72" s="64"/>
      <c r="O72" s="7">
        <f t="shared" si="29"/>
        <v>1287</v>
      </c>
      <c r="P72" s="38">
        <v>2</v>
      </c>
    </row>
    <row r="73" spans="1:16" x14ac:dyDescent="0.3">
      <c r="A73" s="110" t="s">
        <v>32</v>
      </c>
      <c r="B73" s="110" t="s">
        <v>33</v>
      </c>
      <c r="C73" s="5">
        <v>2008</v>
      </c>
      <c r="D73" s="47" t="s">
        <v>11</v>
      </c>
      <c r="E73" s="155">
        <v>10</v>
      </c>
      <c r="F73" s="115">
        <f t="shared" si="24"/>
        <v>594</v>
      </c>
      <c r="G73" s="155">
        <v>3.08</v>
      </c>
      <c r="H73" s="5">
        <f t="shared" si="25"/>
        <v>571</v>
      </c>
      <c r="I73" s="131"/>
      <c r="J73" s="115">
        <f t="shared" si="26"/>
        <v>0</v>
      </c>
      <c r="K73" s="132">
        <f t="shared" si="27"/>
        <v>1165</v>
      </c>
      <c r="L73" s="133">
        <f t="shared" si="28"/>
        <v>1165</v>
      </c>
      <c r="M73" s="133"/>
      <c r="N73" s="133"/>
      <c r="O73" s="109">
        <f t="shared" si="29"/>
        <v>1165</v>
      </c>
      <c r="P73" s="38">
        <v>3</v>
      </c>
    </row>
    <row r="74" spans="1:16" x14ac:dyDescent="0.3">
      <c r="A74" s="107" t="s">
        <v>115</v>
      </c>
      <c r="B74" s="107" t="s">
        <v>116</v>
      </c>
      <c r="C74" s="29">
        <v>2008</v>
      </c>
      <c r="D74" s="52" t="s">
        <v>122</v>
      </c>
      <c r="E74" s="155">
        <v>10.1</v>
      </c>
      <c r="F74" s="115">
        <f t="shared" si="24"/>
        <v>578</v>
      </c>
      <c r="G74" s="155">
        <v>2.97</v>
      </c>
      <c r="H74" s="5">
        <f t="shared" si="25"/>
        <v>544</v>
      </c>
      <c r="I74" s="122"/>
      <c r="J74" s="115">
        <f t="shared" si="26"/>
        <v>0</v>
      </c>
      <c r="K74" s="132">
        <f t="shared" si="27"/>
        <v>1122</v>
      </c>
      <c r="L74" s="133">
        <f t="shared" si="28"/>
        <v>1122</v>
      </c>
      <c r="M74" s="133"/>
      <c r="N74" s="133"/>
      <c r="O74" s="109">
        <f t="shared" si="29"/>
        <v>1122</v>
      </c>
      <c r="P74" s="38">
        <v>4</v>
      </c>
    </row>
    <row r="75" spans="1:16" x14ac:dyDescent="0.3">
      <c r="A75" s="110" t="s">
        <v>117</v>
      </c>
      <c r="B75" s="110" t="s">
        <v>118</v>
      </c>
      <c r="C75" s="5">
        <v>2008</v>
      </c>
      <c r="D75" s="52" t="s">
        <v>122</v>
      </c>
      <c r="E75" s="155">
        <v>10.19</v>
      </c>
      <c r="F75" s="115">
        <f t="shared" si="24"/>
        <v>564</v>
      </c>
      <c r="G75" s="155">
        <v>2.84</v>
      </c>
      <c r="H75" s="5">
        <f t="shared" si="25"/>
        <v>513</v>
      </c>
      <c r="I75" s="131"/>
      <c r="J75" s="115">
        <f t="shared" si="26"/>
        <v>0</v>
      </c>
      <c r="K75" s="132">
        <f t="shared" si="27"/>
        <v>1077</v>
      </c>
      <c r="L75" s="133">
        <f t="shared" si="28"/>
        <v>1077</v>
      </c>
      <c r="M75" s="133"/>
      <c r="N75" s="133"/>
      <c r="O75" s="109">
        <f t="shared" si="29"/>
        <v>1077</v>
      </c>
      <c r="P75" s="38">
        <v>5</v>
      </c>
    </row>
    <row r="76" spans="1:16" x14ac:dyDescent="0.3">
      <c r="A76" s="110" t="s">
        <v>119</v>
      </c>
      <c r="B76" s="110" t="s">
        <v>112</v>
      </c>
      <c r="C76" s="5">
        <v>2008</v>
      </c>
      <c r="D76" s="52" t="s">
        <v>122</v>
      </c>
      <c r="E76" s="155">
        <v>10.09</v>
      </c>
      <c r="F76" s="115">
        <f t="shared" si="24"/>
        <v>580</v>
      </c>
      <c r="G76" s="155">
        <v>2.73</v>
      </c>
      <c r="H76" s="5">
        <f t="shared" si="25"/>
        <v>487</v>
      </c>
      <c r="I76" s="122"/>
      <c r="J76" s="115">
        <f t="shared" si="26"/>
        <v>0</v>
      </c>
      <c r="K76" s="132">
        <f t="shared" si="27"/>
        <v>1067</v>
      </c>
      <c r="L76" s="133">
        <f t="shared" si="28"/>
        <v>1067</v>
      </c>
      <c r="M76" s="133"/>
      <c r="N76" s="133"/>
      <c r="O76" s="109">
        <f t="shared" si="29"/>
        <v>1067</v>
      </c>
      <c r="P76" s="38">
        <v>6</v>
      </c>
    </row>
    <row r="77" spans="1:16" x14ac:dyDescent="0.3">
      <c r="A77" s="110" t="s">
        <v>34</v>
      </c>
      <c r="B77" s="110" t="s">
        <v>35</v>
      </c>
      <c r="C77" s="5">
        <v>2008</v>
      </c>
      <c r="D77" s="47" t="s">
        <v>11</v>
      </c>
      <c r="E77" s="42">
        <v>10.78</v>
      </c>
      <c r="F77" s="5">
        <f t="shared" si="24"/>
        <v>476</v>
      </c>
      <c r="G77" s="42">
        <v>2.82</v>
      </c>
      <c r="H77" s="5">
        <f t="shared" si="25"/>
        <v>508</v>
      </c>
      <c r="I77" s="38"/>
      <c r="J77" s="5">
        <f t="shared" si="26"/>
        <v>0</v>
      </c>
      <c r="K77" s="58">
        <f t="shared" si="27"/>
        <v>984</v>
      </c>
      <c r="L77" s="64">
        <f t="shared" si="28"/>
        <v>984</v>
      </c>
      <c r="M77" s="64"/>
      <c r="N77" s="64"/>
      <c r="O77" s="7">
        <f t="shared" si="29"/>
        <v>984</v>
      </c>
      <c r="P77" s="38">
        <v>7</v>
      </c>
    </row>
    <row r="78" spans="1:16" x14ac:dyDescent="0.3">
      <c r="A78" s="154" t="s">
        <v>28</v>
      </c>
      <c r="B78" s="154" t="s">
        <v>267</v>
      </c>
      <c r="C78" s="153">
        <v>2009</v>
      </c>
      <c r="D78" s="147" t="s">
        <v>180</v>
      </c>
      <c r="E78" s="42">
        <v>10.78</v>
      </c>
      <c r="F78" s="5">
        <f t="shared" si="24"/>
        <v>476</v>
      </c>
      <c r="G78" s="42">
        <v>2.79</v>
      </c>
      <c r="H78" s="5">
        <f t="shared" si="25"/>
        <v>501</v>
      </c>
      <c r="I78" s="19"/>
      <c r="J78" s="5">
        <f t="shared" si="26"/>
        <v>0</v>
      </c>
      <c r="K78" s="58">
        <f t="shared" si="27"/>
        <v>977</v>
      </c>
      <c r="L78" s="64">
        <f t="shared" si="28"/>
        <v>977</v>
      </c>
      <c r="M78" s="64"/>
      <c r="N78" s="64"/>
      <c r="O78" s="7">
        <f t="shared" si="29"/>
        <v>977</v>
      </c>
      <c r="P78" s="38">
        <v>8</v>
      </c>
    </row>
    <row r="79" spans="1:16" x14ac:dyDescent="0.3">
      <c r="A79" s="113" t="s">
        <v>24</v>
      </c>
      <c r="B79" s="113" t="s">
        <v>186</v>
      </c>
      <c r="C79" s="119">
        <v>2008</v>
      </c>
      <c r="D79" s="147" t="s">
        <v>180</v>
      </c>
      <c r="E79" s="42">
        <v>11.28</v>
      </c>
      <c r="F79" s="5">
        <f t="shared" si="24"/>
        <v>407</v>
      </c>
      <c r="G79" s="42">
        <v>2.77</v>
      </c>
      <c r="H79" s="5">
        <f t="shared" si="25"/>
        <v>496</v>
      </c>
      <c r="I79" s="19"/>
      <c r="J79" s="5">
        <f t="shared" si="26"/>
        <v>0</v>
      </c>
      <c r="K79" s="58">
        <f t="shared" si="27"/>
        <v>903</v>
      </c>
      <c r="L79" s="64">
        <f t="shared" si="28"/>
        <v>903</v>
      </c>
      <c r="M79" s="64"/>
      <c r="N79" s="64"/>
      <c r="O79" s="7">
        <f t="shared" si="29"/>
        <v>903</v>
      </c>
      <c r="P79" s="38">
        <v>9</v>
      </c>
    </row>
    <row r="80" spans="1:16" x14ac:dyDescent="0.3">
      <c r="A80" s="114" t="s">
        <v>187</v>
      </c>
      <c r="B80" s="114" t="s">
        <v>188</v>
      </c>
      <c r="C80" s="119">
        <v>2008</v>
      </c>
      <c r="D80" s="147" t="s">
        <v>180</v>
      </c>
      <c r="E80" s="19">
        <v>11.25</v>
      </c>
      <c r="F80" s="5">
        <f t="shared" si="24"/>
        <v>411</v>
      </c>
      <c r="G80" s="19">
        <v>2.7</v>
      </c>
      <c r="H80" s="5">
        <f t="shared" si="25"/>
        <v>480</v>
      </c>
      <c r="I80" s="19"/>
      <c r="J80" s="5">
        <f t="shared" si="26"/>
        <v>0</v>
      </c>
      <c r="K80" s="58">
        <f t="shared" si="27"/>
        <v>891</v>
      </c>
      <c r="L80" s="64">
        <f t="shared" si="28"/>
        <v>891</v>
      </c>
      <c r="M80" s="64"/>
      <c r="N80" s="64"/>
      <c r="O80" s="7">
        <f t="shared" si="29"/>
        <v>891</v>
      </c>
      <c r="P80" s="38">
        <v>10</v>
      </c>
    </row>
    <row r="81" spans="1:16" x14ac:dyDescent="0.3">
      <c r="A81" s="114" t="s">
        <v>189</v>
      </c>
      <c r="B81" s="114" t="s">
        <v>190</v>
      </c>
      <c r="C81" s="119">
        <v>2008</v>
      </c>
      <c r="D81" s="147" t="s">
        <v>180</v>
      </c>
      <c r="E81" s="19">
        <v>10.32</v>
      </c>
      <c r="F81" s="5">
        <f t="shared" si="24"/>
        <v>544</v>
      </c>
      <c r="G81" s="19">
        <v>2.13</v>
      </c>
      <c r="H81" s="5">
        <f t="shared" si="25"/>
        <v>343</v>
      </c>
      <c r="I81" s="19"/>
      <c r="J81" s="5">
        <f t="shared" si="26"/>
        <v>0</v>
      </c>
      <c r="K81" s="58">
        <f t="shared" si="27"/>
        <v>887</v>
      </c>
      <c r="L81" s="64">
        <f t="shared" si="28"/>
        <v>887</v>
      </c>
      <c r="M81" s="64"/>
      <c r="N81" s="64"/>
      <c r="O81" s="7">
        <f t="shared" si="29"/>
        <v>887</v>
      </c>
      <c r="P81" s="38">
        <v>11</v>
      </c>
    </row>
    <row r="82" spans="1:16" x14ac:dyDescent="0.3">
      <c r="A82" s="113" t="s">
        <v>115</v>
      </c>
      <c r="B82" s="113" t="s">
        <v>191</v>
      </c>
      <c r="C82" s="119">
        <v>2008</v>
      </c>
      <c r="D82" s="147" t="s">
        <v>180</v>
      </c>
      <c r="E82" s="19">
        <v>11.15</v>
      </c>
      <c r="F82" s="5">
        <f t="shared" si="24"/>
        <v>424</v>
      </c>
      <c r="G82" s="19">
        <v>2.5099999999999998</v>
      </c>
      <c r="H82" s="5">
        <f t="shared" si="25"/>
        <v>434</v>
      </c>
      <c r="I82" s="19"/>
      <c r="J82" s="5">
        <f t="shared" si="26"/>
        <v>0</v>
      </c>
      <c r="K82" s="58">
        <f t="shared" si="27"/>
        <v>858</v>
      </c>
      <c r="L82" s="64">
        <f t="shared" si="28"/>
        <v>858</v>
      </c>
      <c r="M82" s="64"/>
      <c r="N82" s="64"/>
      <c r="O82" s="7">
        <f t="shared" si="29"/>
        <v>858</v>
      </c>
      <c r="P82" s="38">
        <v>12</v>
      </c>
    </row>
    <row r="83" spans="1:16" x14ac:dyDescent="0.3">
      <c r="A83" s="27" t="s">
        <v>178</v>
      </c>
      <c r="B83" s="27" t="s">
        <v>179</v>
      </c>
      <c r="C83" s="29">
        <v>2009</v>
      </c>
      <c r="D83" s="52" t="s">
        <v>180</v>
      </c>
      <c r="E83" s="19">
        <v>11.47</v>
      </c>
      <c r="F83" s="5">
        <f t="shared" si="24"/>
        <v>382</v>
      </c>
      <c r="G83" s="19">
        <v>2.65</v>
      </c>
      <c r="H83" s="5">
        <f t="shared" si="25"/>
        <v>468</v>
      </c>
      <c r="I83" s="19"/>
      <c r="J83" s="5">
        <f t="shared" si="26"/>
        <v>0</v>
      </c>
      <c r="K83" s="58">
        <f t="shared" si="27"/>
        <v>850</v>
      </c>
      <c r="L83" s="64">
        <f t="shared" si="28"/>
        <v>850</v>
      </c>
      <c r="M83" s="64"/>
      <c r="N83" s="64"/>
      <c r="O83" s="7">
        <f t="shared" si="29"/>
        <v>850</v>
      </c>
      <c r="P83" s="38">
        <v>13</v>
      </c>
    </row>
    <row r="84" spans="1:16" x14ac:dyDescent="0.3">
      <c r="A84" s="109" t="s">
        <v>160</v>
      </c>
      <c r="B84" s="109" t="s">
        <v>268</v>
      </c>
      <c r="C84" s="5">
        <v>2009</v>
      </c>
      <c r="D84" s="47" t="s">
        <v>11</v>
      </c>
      <c r="E84" s="19">
        <v>11.71</v>
      </c>
      <c r="F84" s="5">
        <f t="shared" si="24"/>
        <v>353</v>
      </c>
      <c r="G84" s="19">
        <v>2.65</v>
      </c>
      <c r="H84" s="5">
        <f t="shared" si="25"/>
        <v>468</v>
      </c>
      <c r="I84" s="7"/>
      <c r="J84" s="5">
        <f t="shared" si="26"/>
        <v>0</v>
      </c>
      <c r="K84" s="58">
        <f t="shared" si="27"/>
        <v>821</v>
      </c>
      <c r="L84" s="64">
        <f t="shared" si="28"/>
        <v>821</v>
      </c>
      <c r="M84" s="64"/>
      <c r="N84" s="64"/>
      <c r="O84" s="7">
        <f t="shared" si="29"/>
        <v>821</v>
      </c>
      <c r="P84" s="38">
        <v>14</v>
      </c>
    </row>
    <row r="85" spans="1:16" x14ac:dyDescent="0.3">
      <c r="A85" s="110" t="s">
        <v>184</v>
      </c>
      <c r="B85" s="110" t="s">
        <v>185</v>
      </c>
      <c r="C85" s="115">
        <v>2008</v>
      </c>
      <c r="D85" s="147" t="s">
        <v>180</v>
      </c>
      <c r="E85" s="19">
        <v>11.81</v>
      </c>
      <c r="F85" s="5">
        <f t="shared" si="24"/>
        <v>340</v>
      </c>
      <c r="G85" s="19">
        <v>2.52</v>
      </c>
      <c r="H85" s="5">
        <f t="shared" si="25"/>
        <v>436</v>
      </c>
      <c r="I85" s="19"/>
      <c r="J85" s="5">
        <f t="shared" si="26"/>
        <v>0</v>
      </c>
      <c r="K85" s="58">
        <f t="shared" si="27"/>
        <v>776</v>
      </c>
      <c r="L85" s="64">
        <f t="shared" si="28"/>
        <v>776</v>
      </c>
      <c r="M85" s="64"/>
      <c r="N85" s="64"/>
      <c r="O85" s="7">
        <f t="shared" si="29"/>
        <v>776</v>
      </c>
      <c r="P85" s="38">
        <v>15</v>
      </c>
    </row>
    <row r="86" spans="1:16" s="134" customFormat="1" x14ac:dyDescent="0.3">
      <c r="A86" s="107" t="s">
        <v>28</v>
      </c>
      <c r="B86" s="107" t="s">
        <v>29</v>
      </c>
      <c r="C86" s="29">
        <v>2009</v>
      </c>
      <c r="D86" s="47" t="s">
        <v>11</v>
      </c>
      <c r="E86" s="19">
        <v>11.96</v>
      </c>
      <c r="F86" s="5">
        <f t="shared" si="24"/>
        <v>323</v>
      </c>
      <c r="G86" s="19">
        <v>2.46</v>
      </c>
      <c r="H86" s="5">
        <f t="shared" si="25"/>
        <v>422</v>
      </c>
      <c r="I86" s="19"/>
      <c r="J86" s="5">
        <f t="shared" si="26"/>
        <v>0</v>
      </c>
      <c r="K86" s="58">
        <f t="shared" si="27"/>
        <v>745</v>
      </c>
      <c r="L86" s="64">
        <f t="shared" si="28"/>
        <v>745</v>
      </c>
      <c r="M86" s="64"/>
      <c r="N86" s="64"/>
      <c r="O86" s="7">
        <f t="shared" si="29"/>
        <v>745</v>
      </c>
      <c r="P86" s="131">
        <v>16</v>
      </c>
    </row>
    <row r="87" spans="1:16" s="134" customFormat="1" x14ac:dyDescent="0.3">
      <c r="A87" s="107" t="s">
        <v>113</v>
      </c>
      <c r="B87" s="107" t="s">
        <v>114</v>
      </c>
      <c r="C87" s="29">
        <v>2008</v>
      </c>
      <c r="D87" s="52" t="s">
        <v>122</v>
      </c>
      <c r="E87" s="122">
        <v>11.63</v>
      </c>
      <c r="F87" s="115">
        <f t="shared" si="24"/>
        <v>362</v>
      </c>
      <c r="G87" s="122">
        <v>2.2400000000000002</v>
      </c>
      <c r="H87" s="5">
        <f t="shared" si="25"/>
        <v>369</v>
      </c>
      <c r="I87" s="122"/>
      <c r="J87" s="115">
        <f t="shared" si="26"/>
        <v>0</v>
      </c>
      <c r="K87" s="132">
        <f t="shared" si="27"/>
        <v>731</v>
      </c>
      <c r="L87" s="133">
        <f t="shared" si="28"/>
        <v>731</v>
      </c>
      <c r="M87" s="133"/>
      <c r="N87" s="133"/>
      <c r="O87" s="109">
        <f t="shared" si="29"/>
        <v>731</v>
      </c>
      <c r="P87" s="131">
        <v>17</v>
      </c>
    </row>
    <row r="88" spans="1:16" s="134" customFormat="1" x14ac:dyDescent="0.3">
      <c r="A88" s="109" t="s">
        <v>120</v>
      </c>
      <c r="B88" s="109" t="s">
        <v>121</v>
      </c>
      <c r="C88" s="5">
        <v>2008</v>
      </c>
      <c r="D88" s="52" t="s">
        <v>122</v>
      </c>
      <c r="E88" s="122">
        <v>11.69</v>
      </c>
      <c r="F88" s="115">
        <f t="shared" si="24"/>
        <v>355</v>
      </c>
      <c r="G88" s="122">
        <v>2.17</v>
      </c>
      <c r="H88" s="5">
        <f t="shared" si="25"/>
        <v>352</v>
      </c>
      <c r="I88" s="131"/>
      <c r="J88" s="115">
        <f t="shared" si="26"/>
        <v>0</v>
      </c>
      <c r="K88" s="132">
        <f t="shared" si="27"/>
        <v>707</v>
      </c>
      <c r="L88" s="133">
        <f t="shared" si="28"/>
        <v>707</v>
      </c>
      <c r="M88" s="133"/>
      <c r="N88" s="133"/>
      <c r="O88" s="109">
        <f t="shared" si="29"/>
        <v>707</v>
      </c>
      <c r="P88" s="131">
        <v>18</v>
      </c>
    </row>
    <row r="89" spans="1:16" s="134" customFormat="1" x14ac:dyDescent="0.3">
      <c r="A89" s="109" t="s">
        <v>148</v>
      </c>
      <c r="B89" s="109" t="s">
        <v>183</v>
      </c>
      <c r="C89" s="115">
        <v>2009</v>
      </c>
      <c r="D89" s="147" t="s">
        <v>180</v>
      </c>
      <c r="E89" s="19">
        <v>12.29</v>
      </c>
      <c r="F89" s="5">
        <f t="shared" si="24"/>
        <v>285</v>
      </c>
      <c r="G89" s="7">
        <v>2.41</v>
      </c>
      <c r="H89" s="5">
        <f t="shared" si="25"/>
        <v>410</v>
      </c>
      <c r="I89" s="19"/>
      <c r="J89" s="5">
        <f t="shared" si="26"/>
        <v>0</v>
      </c>
      <c r="K89" s="58">
        <f t="shared" si="27"/>
        <v>695</v>
      </c>
      <c r="L89" s="64">
        <f t="shared" si="28"/>
        <v>695</v>
      </c>
      <c r="M89" s="64"/>
      <c r="N89" s="64"/>
      <c r="O89" s="7">
        <f t="shared" si="29"/>
        <v>695</v>
      </c>
      <c r="P89" s="131">
        <v>19</v>
      </c>
    </row>
    <row r="90" spans="1:16" s="134" customFormat="1" x14ac:dyDescent="0.3">
      <c r="A90" s="109" t="s">
        <v>24</v>
      </c>
      <c r="B90" s="109" t="s">
        <v>25</v>
      </c>
      <c r="C90" s="5">
        <v>2009</v>
      </c>
      <c r="D90" s="47" t="s">
        <v>11</v>
      </c>
      <c r="E90" s="19">
        <v>11.84</v>
      </c>
      <c r="F90" s="5">
        <f t="shared" si="24"/>
        <v>337</v>
      </c>
      <c r="G90" s="19">
        <v>1.95</v>
      </c>
      <c r="H90" s="5">
        <f t="shared" si="25"/>
        <v>300</v>
      </c>
      <c r="I90" s="38"/>
      <c r="J90" s="5">
        <f t="shared" si="26"/>
        <v>0</v>
      </c>
      <c r="K90" s="58">
        <f t="shared" si="27"/>
        <v>637</v>
      </c>
      <c r="L90" s="64">
        <f t="shared" si="28"/>
        <v>637</v>
      </c>
      <c r="M90" s="64"/>
      <c r="N90" s="64"/>
      <c r="O90" s="7">
        <f t="shared" si="29"/>
        <v>637</v>
      </c>
      <c r="P90" s="131">
        <v>20</v>
      </c>
    </row>
    <row r="91" spans="1:16" s="134" customFormat="1" x14ac:dyDescent="0.3">
      <c r="A91" s="109" t="s">
        <v>26</v>
      </c>
      <c r="B91" s="109" t="s">
        <v>27</v>
      </c>
      <c r="C91" s="5">
        <v>2009</v>
      </c>
      <c r="D91" s="47" t="s">
        <v>11</v>
      </c>
      <c r="E91" s="19">
        <v>12.28</v>
      </c>
      <c r="F91" s="5">
        <f t="shared" si="24"/>
        <v>286</v>
      </c>
      <c r="G91" s="19">
        <v>2.13</v>
      </c>
      <c r="H91" s="5">
        <f t="shared" si="25"/>
        <v>343</v>
      </c>
      <c r="I91" s="38"/>
      <c r="J91" s="5">
        <f t="shared" si="26"/>
        <v>0</v>
      </c>
      <c r="K91" s="58">
        <f t="shared" si="27"/>
        <v>629</v>
      </c>
      <c r="L91" s="64">
        <f t="shared" si="28"/>
        <v>629</v>
      </c>
      <c r="M91" s="64"/>
      <c r="N91" s="64"/>
      <c r="O91" s="7">
        <f t="shared" si="29"/>
        <v>629</v>
      </c>
      <c r="P91" s="131">
        <v>21</v>
      </c>
    </row>
    <row r="92" spans="1:16" s="134" customFormat="1" x14ac:dyDescent="0.3">
      <c r="A92" s="110" t="s">
        <v>36</v>
      </c>
      <c r="B92" s="110" t="s">
        <v>237</v>
      </c>
      <c r="C92" s="115">
        <v>2010</v>
      </c>
      <c r="D92" s="135" t="s">
        <v>167</v>
      </c>
      <c r="E92" s="122">
        <v>12.34</v>
      </c>
      <c r="F92" s="115">
        <f t="shared" si="24"/>
        <v>280</v>
      </c>
      <c r="G92" s="122">
        <v>1.8</v>
      </c>
      <c r="H92" s="5">
        <f t="shared" si="25"/>
        <v>264</v>
      </c>
      <c r="I92" s="122"/>
      <c r="J92" s="115">
        <f t="shared" si="26"/>
        <v>0</v>
      </c>
      <c r="K92" s="132">
        <f t="shared" si="27"/>
        <v>544</v>
      </c>
      <c r="L92" s="133">
        <f t="shared" si="28"/>
        <v>544</v>
      </c>
      <c r="M92" s="133"/>
      <c r="N92" s="133"/>
      <c r="O92" s="109">
        <f t="shared" si="29"/>
        <v>544</v>
      </c>
      <c r="P92" s="131">
        <v>22</v>
      </c>
    </row>
    <row r="93" spans="1:16" s="134" customFormat="1" x14ac:dyDescent="0.3">
      <c r="A93" s="107" t="s">
        <v>181</v>
      </c>
      <c r="B93" s="107" t="s">
        <v>182</v>
      </c>
      <c r="C93" s="116">
        <v>2009</v>
      </c>
      <c r="D93" s="147" t="s">
        <v>180</v>
      </c>
      <c r="E93" s="19">
        <v>12.13</v>
      </c>
      <c r="F93" s="5">
        <f t="shared" si="24"/>
        <v>303</v>
      </c>
      <c r="G93" s="19">
        <v>1.41</v>
      </c>
      <c r="H93" s="5">
        <f t="shared" si="25"/>
        <v>170</v>
      </c>
      <c r="I93" s="19"/>
      <c r="J93" s="5">
        <f t="shared" si="26"/>
        <v>0</v>
      </c>
      <c r="K93" s="58">
        <f t="shared" si="27"/>
        <v>473</v>
      </c>
      <c r="L93" s="64">
        <f t="shared" si="28"/>
        <v>473</v>
      </c>
      <c r="M93" s="64"/>
      <c r="N93" s="64"/>
      <c r="O93" s="7">
        <f t="shared" si="29"/>
        <v>473</v>
      </c>
      <c r="P93" s="131">
        <v>23</v>
      </c>
    </row>
    <row r="94" spans="1:16" s="134" customFormat="1" x14ac:dyDescent="0.3">
      <c r="A94" s="112" t="s">
        <v>30</v>
      </c>
      <c r="B94" s="112" t="s">
        <v>31</v>
      </c>
      <c r="C94" s="30">
        <v>2008</v>
      </c>
      <c r="D94" s="47" t="s">
        <v>11</v>
      </c>
      <c r="E94" s="122">
        <v>11.18</v>
      </c>
      <c r="F94" s="115">
        <f t="shared" si="24"/>
        <v>420</v>
      </c>
      <c r="G94" s="122">
        <v>0</v>
      </c>
      <c r="H94" s="5">
        <f t="shared" si="25"/>
        <v>0</v>
      </c>
      <c r="I94" s="131"/>
      <c r="J94" s="115">
        <f t="shared" si="26"/>
        <v>0</v>
      </c>
      <c r="K94" s="132">
        <f t="shared" si="27"/>
        <v>420</v>
      </c>
      <c r="L94" s="133">
        <f t="shared" si="28"/>
        <v>420</v>
      </c>
      <c r="M94" s="133"/>
      <c r="N94" s="133"/>
      <c r="O94" s="109">
        <f t="shared" si="29"/>
        <v>420</v>
      </c>
      <c r="P94" s="131">
        <v>24</v>
      </c>
    </row>
    <row r="95" spans="1:16" x14ac:dyDescent="0.3">
      <c r="A95" s="114" t="s">
        <v>23</v>
      </c>
      <c r="B95" s="114" t="s">
        <v>22</v>
      </c>
      <c r="C95" s="37">
        <v>2009</v>
      </c>
      <c r="D95" s="47" t="s">
        <v>11</v>
      </c>
      <c r="E95" s="19"/>
      <c r="F95" s="5">
        <f t="shared" si="24"/>
        <v>0</v>
      </c>
      <c r="G95" s="19">
        <v>0</v>
      </c>
      <c r="H95" s="5">
        <f t="shared" si="25"/>
        <v>0</v>
      </c>
      <c r="I95" s="38"/>
      <c r="J95" s="5">
        <f t="shared" si="26"/>
        <v>0</v>
      </c>
      <c r="K95" s="58">
        <f t="shared" si="27"/>
        <v>0</v>
      </c>
      <c r="L95" s="64">
        <f t="shared" si="28"/>
        <v>0</v>
      </c>
      <c r="M95" s="64"/>
      <c r="N95" s="64"/>
      <c r="O95" s="7">
        <f t="shared" si="29"/>
        <v>0</v>
      </c>
      <c r="P95" s="38">
        <v>25</v>
      </c>
    </row>
    <row r="96" spans="1:16" x14ac:dyDescent="0.3">
      <c r="A96" s="97"/>
      <c r="B96" s="97"/>
      <c r="C96" s="37"/>
      <c r="D96" s="47"/>
      <c r="E96" s="19"/>
      <c r="F96" s="5">
        <f t="shared" ref="F96:F105" si="30">IF(E96&lt;&gt;0,INT(8*(17.78-E96)^2.1),0)</f>
        <v>0</v>
      </c>
      <c r="G96" s="19"/>
      <c r="H96" s="5">
        <f t="shared" ref="H96:H103" si="31">IF(G96&lt;&gt;0,INT(2.4*((G96*100)-70)^1),0)</f>
        <v>0</v>
      </c>
      <c r="I96" s="19"/>
      <c r="J96" s="5">
        <f t="shared" ref="J96:J105" si="32">IF(I96&lt;&gt;0,INT(56.0211*(I96-1.5)^1.05),0)</f>
        <v>0</v>
      </c>
      <c r="K96" s="58">
        <f t="shared" ref="K96:K105" si="33">SUM(F96+H96+J96)</f>
        <v>0</v>
      </c>
      <c r="L96" s="64">
        <f t="shared" ref="L96:L105" si="34">SUM(F96+H96+J96)</f>
        <v>0</v>
      </c>
      <c r="M96" s="64"/>
      <c r="N96" s="64"/>
      <c r="O96" s="7">
        <f t="shared" ref="O96:O105" si="35">SUM(L96+M96+N96)</f>
        <v>0</v>
      </c>
      <c r="P96" s="38">
        <v>26</v>
      </c>
    </row>
    <row r="97" spans="1:16" x14ac:dyDescent="0.3">
      <c r="A97" s="35"/>
      <c r="B97" s="35"/>
      <c r="C97" s="40"/>
      <c r="D97" s="50"/>
      <c r="E97" s="39"/>
      <c r="F97" s="24">
        <f t="shared" si="30"/>
        <v>0</v>
      </c>
      <c r="G97" s="39"/>
      <c r="H97" s="5">
        <f t="shared" si="31"/>
        <v>0</v>
      </c>
      <c r="I97" s="19"/>
      <c r="J97" s="5">
        <f t="shared" si="32"/>
        <v>0</v>
      </c>
      <c r="K97" s="58">
        <f t="shared" si="33"/>
        <v>0</v>
      </c>
      <c r="L97" s="64">
        <f t="shared" si="34"/>
        <v>0</v>
      </c>
      <c r="M97" s="64"/>
      <c r="N97" s="64"/>
      <c r="O97" s="7">
        <f t="shared" si="35"/>
        <v>0</v>
      </c>
      <c r="P97" s="38">
        <v>27</v>
      </c>
    </row>
    <row r="98" spans="1:16" x14ac:dyDescent="0.3">
      <c r="A98" s="96"/>
      <c r="B98" s="96"/>
      <c r="C98" s="29"/>
      <c r="D98" s="52"/>
      <c r="E98" s="19"/>
      <c r="F98" s="5">
        <f t="shared" si="30"/>
        <v>0</v>
      </c>
      <c r="G98" s="19"/>
      <c r="H98" s="5">
        <f t="shared" si="31"/>
        <v>0</v>
      </c>
      <c r="I98" s="19"/>
      <c r="J98" s="5">
        <f t="shared" si="32"/>
        <v>0</v>
      </c>
      <c r="K98" s="58">
        <f t="shared" si="33"/>
        <v>0</v>
      </c>
      <c r="L98" s="64">
        <f t="shared" si="34"/>
        <v>0</v>
      </c>
      <c r="M98" s="64"/>
      <c r="N98" s="64"/>
      <c r="O98" s="7">
        <f t="shared" si="35"/>
        <v>0</v>
      </c>
      <c r="P98" s="38">
        <v>28</v>
      </c>
    </row>
    <row r="99" spans="1:16" x14ac:dyDescent="0.3">
      <c r="A99" s="96"/>
      <c r="B99" s="96"/>
      <c r="C99" s="29"/>
      <c r="D99" s="52"/>
      <c r="E99" s="19"/>
      <c r="F99" s="5">
        <f t="shared" si="30"/>
        <v>0</v>
      </c>
      <c r="G99" s="19"/>
      <c r="H99" s="5">
        <f t="shared" si="31"/>
        <v>0</v>
      </c>
      <c r="I99" s="19"/>
      <c r="J99" s="5">
        <f t="shared" si="32"/>
        <v>0</v>
      </c>
      <c r="K99" s="58">
        <f t="shared" si="33"/>
        <v>0</v>
      </c>
      <c r="L99" s="64">
        <f t="shared" si="34"/>
        <v>0</v>
      </c>
      <c r="M99" s="64"/>
      <c r="N99" s="64"/>
      <c r="O99" s="7">
        <f t="shared" si="35"/>
        <v>0</v>
      </c>
      <c r="P99" s="38">
        <v>29</v>
      </c>
    </row>
    <row r="100" spans="1:16" x14ac:dyDescent="0.3">
      <c r="A100" s="27"/>
      <c r="B100" s="27"/>
      <c r="C100" s="29"/>
      <c r="D100" s="52"/>
      <c r="E100" s="19"/>
      <c r="F100" s="5">
        <f t="shared" si="30"/>
        <v>0</v>
      </c>
      <c r="G100" s="19"/>
      <c r="H100" s="5">
        <f t="shared" si="31"/>
        <v>0</v>
      </c>
      <c r="I100" s="19"/>
      <c r="J100" s="5">
        <f t="shared" si="32"/>
        <v>0</v>
      </c>
      <c r="K100" s="58">
        <f t="shared" si="33"/>
        <v>0</v>
      </c>
      <c r="L100" s="64">
        <f t="shared" si="34"/>
        <v>0</v>
      </c>
      <c r="M100" s="64"/>
      <c r="N100" s="64"/>
      <c r="O100" s="7">
        <f t="shared" si="35"/>
        <v>0</v>
      </c>
      <c r="P100" s="38">
        <v>30</v>
      </c>
    </row>
    <row r="101" spans="1:16" x14ac:dyDescent="0.3">
      <c r="A101" s="94"/>
      <c r="B101" s="94"/>
      <c r="C101" s="5"/>
      <c r="D101" s="48"/>
      <c r="E101" s="19"/>
      <c r="F101" s="5">
        <f t="shared" si="30"/>
        <v>0</v>
      </c>
      <c r="G101" s="19"/>
      <c r="H101" s="5">
        <f t="shared" si="31"/>
        <v>0</v>
      </c>
      <c r="I101" s="19"/>
      <c r="J101" s="5">
        <f t="shared" si="32"/>
        <v>0</v>
      </c>
      <c r="K101" s="58">
        <f t="shared" si="33"/>
        <v>0</v>
      </c>
      <c r="L101" s="64">
        <f t="shared" si="34"/>
        <v>0</v>
      </c>
      <c r="M101" s="64"/>
      <c r="N101" s="64"/>
      <c r="O101" s="7">
        <f t="shared" si="35"/>
        <v>0</v>
      </c>
      <c r="P101" s="38">
        <v>31</v>
      </c>
    </row>
    <row r="102" spans="1:16" x14ac:dyDescent="0.3">
      <c r="A102" s="107"/>
      <c r="B102" s="107"/>
      <c r="C102" s="29"/>
      <c r="D102" s="52"/>
      <c r="E102" s="19"/>
      <c r="F102" s="5">
        <f t="shared" si="30"/>
        <v>0</v>
      </c>
      <c r="G102" s="19"/>
      <c r="H102" s="5">
        <f t="shared" si="31"/>
        <v>0</v>
      </c>
      <c r="I102" s="38"/>
      <c r="J102" s="5">
        <f t="shared" si="32"/>
        <v>0</v>
      </c>
      <c r="K102" s="58">
        <f t="shared" si="33"/>
        <v>0</v>
      </c>
      <c r="L102" s="64">
        <f t="shared" si="34"/>
        <v>0</v>
      </c>
      <c r="M102" s="64"/>
      <c r="N102" s="64"/>
      <c r="O102" s="7">
        <f t="shared" si="35"/>
        <v>0</v>
      </c>
      <c r="P102" s="38">
        <v>32</v>
      </c>
    </row>
    <row r="103" spans="1:16" x14ac:dyDescent="0.3">
      <c r="A103" s="94"/>
      <c r="B103" s="94"/>
      <c r="C103" s="5"/>
      <c r="D103" s="48"/>
      <c r="E103" s="19"/>
      <c r="F103" s="5">
        <f t="shared" si="30"/>
        <v>0</v>
      </c>
      <c r="G103" s="19"/>
      <c r="H103" s="5">
        <f t="shared" si="31"/>
        <v>0</v>
      </c>
      <c r="I103" s="19"/>
      <c r="J103" s="5">
        <f t="shared" si="32"/>
        <v>0</v>
      </c>
      <c r="K103" s="58">
        <f t="shared" si="33"/>
        <v>0</v>
      </c>
      <c r="L103" s="64">
        <f t="shared" si="34"/>
        <v>0</v>
      </c>
      <c r="M103" s="64"/>
      <c r="N103" s="64"/>
      <c r="O103" s="7">
        <f t="shared" si="35"/>
        <v>0</v>
      </c>
      <c r="P103" s="38">
        <v>33</v>
      </c>
    </row>
    <row r="104" spans="1:16" x14ac:dyDescent="0.3">
      <c r="A104" s="7"/>
      <c r="B104" s="7"/>
      <c r="C104" s="5"/>
      <c r="D104" s="47"/>
      <c r="E104" s="19"/>
      <c r="F104" s="5">
        <f t="shared" si="30"/>
        <v>0</v>
      </c>
      <c r="G104" s="19"/>
      <c r="H104" s="5">
        <f>IF(G105&lt;&gt;0,INT(2.4*((G105*100)-70)^1),0)</f>
        <v>0</v>
      </c>
      <c r="I104" s="19"/>
      <c r="J104" s="5">
        <f t="shared" si="32"/>
        <v>0</v>
      </c>
      <c r="K104" s="58">
        <f t="shared" si="33"/>
        <v>0</v>
      </c>
      <c r="L104" s="64">
        <f t="shared" si="34"/>
        <v>0</v>
      </c>
      <c r="M104" s="64"/>
      <c r="N104" s="64"/>
      <c r="O104" s="7">
        <f t="shared" si="35"/>
        <v>0</v>
      </c>
      <c r="P104" s="38">
        <v>34</v>
      </c>
    </row>
    <row r="105" spans="1:16" x14ac:dyDescent="0.3">
      <c r="A105" s="94"/>
      <c r="B105" s="94"/>
      <c r="C105" s="5"/>
      <c r="D105" s="47"/>
      <c r="E105" s="19"/>
      <c r="F105" s="5">
        <f t="shared" si="30"/>
        <v>0</v>
      </c>
      <c r="G105" s="19"/>
      <c r="H105" s="5">
        <f>IF(G105&lt;&gt;0,INT(2.4*((G105*100)-70)^1),0)</f>
        <v>0</v>
      </c>
      <c r="I105" s="19"/>
      <c r="J105" s="5">
        <f t="shared" si="32"/>
        <v>0</v>
      </c>
      <c r="K105" s="58">
        <f t="shared" si="33"/>
        <v>0</v>
      </c>
      <c r="L105" s="64">
        <f t="shared" si="34"/>
        <v>0</v>
      </c>
      <c r="M105" s="64"/>
      <c r="N105" s="64"/>
      <c r="O105" s="7">
        <f t="shared" si="35"/>
        <v>0</v>
      </c>
      <c r="P105" s="38">
        <v>35</v>
      </c>
    </row>
  </sheetData>
  <sortState ref="A4:O24">
    <sortCondition descending="1" ref="K4:K24"/>
  </sortState>
  <mergeCells count="2">
    <mergeCell ref="A3:P3"/>
    <mergeCell ref="A70:P70"/>
  </mergeCells>
  <phoneticPr fontId="2" type="noConversion"/>
  <pageMargins left="0.75" right="0.75" top="1" bottom="1" header="0.5" footer="0.5"/>
  <pageSetup paperSize="9" orientation="landscape" horizontalDpi="4294967294" r:id="rId1"/>
  <headerFooter alignWithMargins="0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1"/>
  <sheetViews>
    <sheetView zoomScale="70" zoomScaleNormal="70" workbookViewId="0">
      <selection activeCell="N33" sqref="N33:N34"/>
    </sheetView>
  </sheetViews>
  <sheetFormatPr defaultRowHeight="15.75" x14ac:dyDescent="0.25"/>
  <cols>
    <col min="1" max="1" width="15" style="2" bestFit="1" customWidth="1"/>
    <col min="2" max="2" width="26.28515625" style="2" customWidth="1"/>
    <col min="3" max="3" width="12.85546875" style="9" customWidth="1"/>
    <col min="4" max="4" width="14.7109375" style="45" customWidth="1"/>
    <col min="5" max="5" width="7.140625" style="2" bestFit="1" customWidth="1"/>
    <col min="6" max="6" width="9.28515625" style="2" bestFit="1" customWidth="1"/>
    <col min="7" max="7" width="11.5703125" style="2" bestFit="1" customWidth="1"/>
    <col min="8" max="8" width="9.28515625" style="2" bestFit="1" customWidth="1"/>
    <col min="9" max="9" width="9.7109375" style="2" bestFit="1" customWidth="1"/>
    <col min="10" max="10" width="9.28515625" style="2" bestFit="1" customWidth="1"/>
    <col min="11" max="11" width="12.7109375" style="2" bestFit="1" customWidth="1"/>
    <col min="12" max="12" width="9.28515625" style="2" bestFit="1" customWidth="1"/>
    <col min="13" max="13" width="20" style="61" customWidth="1"/>
    <col min="14" max="14" width="20" style="68" customWidth="1"/>
    <col min="15" max="16" width="15.140625" style="68" customWidth="1"/>
    <col min="17" max="17" width="29.5703125" style="2" customWidth="1"/>
    <col min="18" max="18" width="9.28515625" style="2" customWidth="1"/>
    <col min="19" max="16384" width="9.140625" style="2"/>
  </cols>
  <sheetData>
    <row r="1" spans="1:18" x14ac:dyDescent="0.25">
      <c r="A1" s="20"/>
      <c r="B1" s="8"/>
      <c r="C1" s="10"/>
      <c r="D1" s="51"/>
      <c r="E1" s="8"/>
      <c r="F1" s="8"/>
      <c r="G1" s="8"/>
      <c r="H1" s="8"/>
      <c r="I1" s="8"/>
      <c r="J1" s="8"/>
      <c r="K1" s="8"/>
      <c r="L1" s="8"/>
      <c r="M1" s="57"/>
      <c r="N1" s="62"/>
      <c r="O1" s="62"/>
      <c r="P1" s="62"/>
      <c r="Q1" s="8"/>
      <c r="R1" s="8"/>
    </row>
    <row r="2" spans="1:18" ht="16.5" thickBot="1" x14ac:dyDescent="0.3">
      <c r="A2" s="3" t="s">
        <v>0</v>
      </c>
      <c r="B2" s="3" t="s">
        <v>1</v>
      </c>
      <c r="C2" s="4" t="s">
        <v>2</v>
      </c>
      <c r="D2" s="46" t="s">
        <v>9</v>
      </c>
      <c r="E2" s="3" t="s">
        <v>3</v>
      </c>
      <c r="F2" s="3" t="s">
        <v>4</v>
      </c>
      <c r="G2" s="3" t="s">
        <v>5</v>
      </c>
      <c r="H2" s="3" t="s">
        <v>4</v>
      </c>
      <c r="I2" s="3" t="s">
        <v>6</v>
      </c>
      <c r="J2" s="3" t="s">
        <v>4</v>
      </c>
      <c r="K2" s="3" t="s">
        <v>7</v>
      </c>
      <c r="L2" s="3" t="s">
        <v>4</v>
      </c>
      <c r="M2" s="60" t="s">
        <v>15</v>
      </c>
      <c r="N2" s="63"/>
      <c r="O2" s="63"/>
      <c r="P2" s="63"/>
      <c r="Q2" s="4" t="s">
        <v>13</v>
      </c>
      <c r="R2" s="4" t="s">
        <v>8</v>
      </c>
    </row>
    <row r="3" spans="1:18" x14ac:dyDescent="0.25">
      <c r="A3" s="164" t="s">
        <v>19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6"/>
    </row>
    <row r="4" spans="1:18" x14ac:dyDescent="0.25">
      <c r="A4" s="109" t="s">
        <v>228</v>
      </c>
      <c r="B4" s="109" t="s">
        <v>229</v>
      </c>
      <c r="C4" s="115">
        <v>2006</v>
      </c>
      <c r="D4" s="135" t="s">
        <v>167</v>
      </c>
      <c r="E4" s="6">
        <v>9.19</v>
      </c>
      <c r="F4" s="5">
        <f t="shared" ref="F4:F50" si="0">IF(E4&lt;&gt;0,INT(8*(17.78-E4)^2.1),0)</f>
        <v>731</v>
      </c>
      <c r="G4" s="6">
        <v>3.47</v>
      </c>
      <c r="H4" s="5">
        <f t="shared" ref="H4:H50" si="1">IF(G4&lt;&gt;0,INT(2.4*((G4*100)-70)^1),0)</f>
        <v>664</v>
      </c>
      <c r="I4" s="6"/>
      <c r="J4" s="5">
        <f t="shared" ref="J4:J50" si="2">IF(I4&lt;&gt;0,INT(0.8465*((I4*100)-75)^1.42),0)</f>
        <v>0</v>
      </c>
      <c r="K4" s="6">
        <v>5.9</v>
      </c>
      <c r="L4" s="5">
        <f t="shared" ref="L4:L50" si="3">IF(K4&lt;&gt;0,INT(56.0211*(K4-1.5)^1.05),0)</f>
        <v>265</v>
      </c>
      <c r="M4" s="58">
        <f t="shared" ref="M4:M50" si="4">SUM(F4+H4+J4+L4)</f>
        <v>1660</v>
      </c>
      <c r="N4" s="64">
        <f t="shared" ref="N4:N34" si="5">SUM(F4,H4,J4,L4)</f>
        <v>1660</v>
      </c>
      <c r="O4" s="64"/>
      <c r="P4" s="64"/>
      <c r="Q4" s="7">
        <f t="shared" ref="Q4:Q50" si="6">SUM(P4+O4+N4)</f>
        <v>1660</v>
      </c>
      <c r="R4" s="3">
        <v>1</v>
      </c>
    </row>
    <row r="5" spans="1:18" x14ac:dyDescent="0.25">
      <c r="A5" s="109" t="s">
        <v>57</v>
      </c>
      <c r="B5" s="109" t="s">
        <v>232</v>
      </c>
      <c r="C5" s="115">
        <v>2007</v>
      </c>
      <c r="D5" s="135" t="s">
        <v>167</v>
      </c>
      <c r="E5" s="137">
        <v>9.7799999999999994</v>
      </c>
      <c r="F5" s="115">
        <f t="shared" si="0"/>
        <v>630</v>
      </c>
      <c r="G5" s="137">
        <v>3.52</v>
      </c>
      <c r="H5" s="115">
        <f t="shared" si="1"/>
        <v>676</v>
      </c>
      <c r="I5" s="137"/>
      <c r="J5" s="115">
        <f t="shared" si="2"/>
        <v>0</v>
      </c>
      <c r="K5" s="137">
        <v>6.36</v>
      </c>
      <c r="L5" s="115">
        <f t="shared" si="3"/>
        <v>294</v>
      </c>
      <c r="M5" s="132">
        <f t="shared" si="4"/>
        <v>1600</v>
      </c>
      <c r="N5" s="133">
        <f t="shared" si="5"/>
        <v>1600</v>
      </c>
      <c r="O5" s="133"/>
      <c r="P5" s="133"/>
      <c r="Q5" s="109">
        <f t="shared" si="6"/>
        <v>1600</v>
      </c>
      <c r="R5" s="3">
        <v>2</v>
      </c>
    </row>
    <row r="6" spans="1:18" x14ac:dyDescent="0.25">
      <c r="A6" s="109" t="s">
        <v>207</v>
      </c>
      <c r="B6" s="109" t="s">
        <v>208</v>
      </c>
      <c r="C6" s="115">
        <v>2006</v>
      </c>
      <c r="D6" s="135" t="s">
        <v>180</v>
      </c>
      <c r="E6" s="6">
        <v>9.67</v>
      </c>
      <c r="F6" s="5">
        <f t="shared" si="0"/>
        <v>648</v>
      </c>
      <c r="G6" s="6">
        <v>3.64</v>
      </c>
      <c r="H6" s="5">
        <f t="shared" si="1"/>
        <v>705</v>
      </c>
      <c r="I6" s="6"/>
      <c r="J6" s="5">
        <f t="shared" si="2"/>
        <v>0</v>
      </c>
      <c r="K6" s="6">
        <v>5.44</v>
      </c>
      <c r="L6" s="5">
        <f t="shared" si="3"/>
        <v>236</v>
      </c>
      <c r="M6" s="58">
        <f t="shared" si="4"/>
        <v>1589</v>
      </c>
      <c r="N6" s="64">
        <f t="shared" si="5"/>
        <v>1589</v>
      </c>
      <c r="O6" s="64"/>
      <c r="P6" s="64"/>
      <c r="Q6" s="7">
        <f t="shared" si="6"/>
        <v>1589</v>
      </c>
      <c r="R6" s="3">
        <v>3</v>
      </c>
    </row>
    <row r="7" spans="1:18" x14ac:dyDescent="0.25">
      <c r="A7" s="109" t="s">
        <v>216</v>
      </c>
      <c r="B7" s="109" t="s">
        <v>217</v>
      </c>
      <c r="C7" s="115">
        <v>2006</v>
      </c>
      <c r="D7" s="135" t="s">
        <v>180</v>
      </c>
      <c r="E7" s="6">
        <v>9.31</v>
      </c>
      <c r="F7" s="5">
        <f t="shared" si="0"/>
        <v>710</v>
      </c>
      <c r="G7" s="6">
        <v>3.08</v>
      </c>
      <c r="H7" s="5">
        <f t="shared" si="1"/>
        <v>571</v>
      </c>
      <c r="I7" s="6"/>
      <c r="J7" s="5">
        <f t="shared" si="2"/>
        <v>0</v>
      </c>
      <c r="K7" s="6">
        <v>6.18</v>
      </c>
      <c r="L7" s="5">
        <f t="shared" si="3"/>
        <v>283</v>
      </c>
      <c r="M7" s="58">
        <f t="shared" si="4"/>
        <v>1564</v>
      </c>
      <c r="N7" s="64">
        <f t="shared" si="5"/>
        <v>1564</v>
      </c>
      <c r="O7" s="64"/>
      <c r="P7" s="64"/>
      <c r="Q7" s="7">
        <f t="shared" si="6"/>
        <v>1564</v>
      </c>
      <c r="R7" s="3">
        <v>4</v>
      </c>
    </row>
    <row r="8" spans="1:18" x14ac:dyDescent="0.25">
      <c r="A8" s="109" t="s">
        <v>75</v>
      </c>
      <c r="B8" s="109" t="s">
        <v>76</v>
      </c>
      <c r="C8" s="115">
        <v>2006</v>
      </c>
      <c r="D8" s="47" t="s">
        <v>11</v>
      </c>
      <c r="E8" s="6">
        <v>9.39</v>
      </c>
      <c r="F8" s="5">
        <f t="shared" si="0"/>
        <v>696</v>
      </c>
      <c r="G8" s="6">
        <v>3.4</v>
      </c>
      <c r="H8" s="5">
        <f t="shared" si="1"/>
        <v>648</v>
      </c>
      <c r="I8" s="6"/>
      <c r="J8" s="5">
        <f t="shared" si="2"/>
        <v>0</v>
      </c>
      <c r="K8" s="6">
        <v>5.14</v>
      </c>
      <c r="L8" s="5">
        <f t="shared" si="3"/>
        <v>217</v>
      </c>
      <c r="M8" s="58">
        <f t="shared" si="4"/>
        <v>1561</v>
      </c>
      <c r="N8" s="64">
        <f t="shared" si="5"/>
        <v>1561</v>
      </c>
      <c r="O8" s="64"/>
      <c r="P8" s="64"/>
      <c r="Q8" s="7">
        <f t="shared" si="6"/>
        <v>1561</v>
      </c>
      <c r="R8" s="3">
        <v>5</v>
      </c>
    </row>
    <row r="9" spans="1:18" x14ac:dyDescent="0.25">
      <c r="A9" s="109" t="s">
        <v>131</v>
      </c>
      <c r="B9" s="109" t="s">
        <v>209</v>
      </c>
      <c r="C9" s="115">
        <v>2006</v>
      </c>
      <c r="D9" s="135" t="s">
        <v>180</v>
      </c>
      <c r="E9" s="6">
        <v>9.32</v>
      </c>
      <c r="F9" s="5">
        <f t="shared" si="0"/>
        <v>708</v>
      </c>
      <c r="G9" s="6">
        <v>3.55</v>
      </c>
      <c r="H9" s="5">
        <f t="shared" si="1"/>
        <v>684</v>
      </c>
      <c r="I9" s="6"/>
      <c r="J9" s="5">
        <f t="shared" si="2"/>
        <v>0</v>
      </c>
      <c r="K9" s="6">
        <v>4.17</v>
      </c>
      <c r="L9" s="5">
        <f t="shared" si="3"/>
        <v>157</v>
      </c>
      <c r="M9" s="58">
        <f t="shared" si="4"/>
        <v>1549</v>
      </c>
      <c r="N9" s="64">
        <f t="shared" si="5"/>
        <v>1549</v>
      </c>
      <c r="O9" s="64"/>
      <c r="P9" s="64"/>
      <c r="Q9" s="7">
        <f t="shared" si="6"/>
        <v>1549</v>
      </c>
      <c r="R9" s="3">
        <v>6</v>
      </c>
    </row>
    <row r="10" spans="1:18" x14ac:dyDescent="0.25">
      <c r="A10" s="109" t="s">
        <v>230</v>
      </c>
      <c r="B10" s="109" t="s">
        <v>231</v>
      </c>
      <c r="C10" s="115">
        <v>2006</v>
      </c>
      <c r="D10" s="135" t="s">
        <v>167</v>
      </c>
      <c r="E10" s="6">
        <v>9.75</v>
      </c>
      <c r="F10" s="5">
        <f t="shared" si="0"/>
        <v>635</v>
      </c>
      <c r="G10" s="6">
        <v>3.4</v>
      </c>
      <c r="H10" s="5">
        <f t="shared" si="1"/>
        <v>648</v>
      </c>
      <c r="I10" s="6"/>
      <c r="J10" s="5">
        <f t="shared" si="2"/>
        <v>0</v>
      </c>
      <c r="K10" s="6">
        <v>5.68</v>
      </c>
      <c r="L10" s="5">
        <f t="shared" si="3"/>
        <v>251</v>
      </c>
      <c r="M10" s="58">
        <f t="shared" si="4"/>
        <v>1534</v>
      </c>
      <c r="N10" s="64">
        <f t="shared" si="5"/>
        <v>1534</v>
      </c>
      <c r="O10" s="64"/>
      <c r="P10" s="64"/>
      <c r="Q10" s="7">
        <f t="shared" si="6"/>
        <v>1534</v>
      </c>
      <c r="R10" s="3">
        <v>7</v>
      </c>
    </row>
    <row r="11" spans="1:18" x14ac:dyDescent="0.25">
      <c r="A11" s="7" t="s">
        <v>204</v>
      </c>
      <c r="B11" s="7" t="s">
        <v>205</v>
      </c>
      <c r="C11" s="5">
        <v>2007</v>
      </c>
      <c r="D11" s="135" t="s">
        <v>180</v>
      </c>
      <c r="E11" s="6">
        <v>9.91</v>
      </c>
      <c r="F11" s="5">
        <f t="shared" si="0"/>
        <v>609</v>
      </c>
      <c r="G11" s="6">
        <v>3.39</v>
      </c>
      <c r="H11" s="5">
        <f t="shared" si="1"/>
        <v>645</v>
      </c>
      <c r="I11" s="6"/>
      <c r="J11" s="5">
        <f t="shared" si="2"/>
        <v>0</v>
      </c>
      <c r="K11" s="6">
        <v>5.16</v>
      </c>
      <c r="L11" s="5">
        <f t="shared" si="3"/>
        <v>218</v>
      </c>
      <c r="M11" s="58">
        <f t="shared" si="4"/>
        <v>1472</v>
      </c>
      <c r="N11" s="64">
        <f t="shared" si="5"/>
        <v>1472</v>
      </c>
      <c r="O11" s="64"/>
      <c r="P11" s="64"/>
      <c r="Q11" s="7">
        <f t="shared" si="6"/>
        <v>1472</v>
      </c>
      <c r="R11" s="3">
        <v>8</v>
      </c>
    </row>
    <row r="12" spans="1:18" x14ac:dyDescent="0.25">
      <c r="A12" s="109" t="s">
        <v>67</v>
      </c>
      <c r="B12" s="109" t="s">
        <v>68</v>
      </c>
      <c r="C12" s="115">
        <v>2006</v>
      </c>
      <c r="D12" s="135" t="s">
        <v>11</v>
      </c>
      <c r="E12" s="6">
        <v>10.06</v>
      </c>
      <c r="F12" s="5">
        <f t="shared" si="0"/>
        <v>584</v>
      </c>
      <c r="G12" s="6">
        <v>3.46</v>
      </c>
      <c r="H12" s="5">
        <f t="shared" si="1"/>
        <v>662</v>
      </c>
      <c r="I12" s="6"/>
      <c r="J12" s="5">
        <f t="shared" si="2"/>
        <v>0</v>
      </c>
      <c r="K12" s="6">
        <v>5.17</v>
      </c>
      <c r="L12" s="5">
        <f t="shared" si="3"/>
        <v>219</v>
      </c>
      <c r="M12" s="58">
        <f t="shared" si="4"/>
        <v>1465</v>
      </c>
      <c r="N12" s="64">
        <f t="shared" si="5"/>
        <v>1465</v>
      </c>
      <c r="O12" s="64"/>
      <c r="P12" s="64"/>
      <c r="Q12" s="7">
        <f t="shared" si="6"/>
        <v>1465</v>
      </c>
      <c r="R12" s="3">
        <v>9</v>
      </c>
    </row>
    <row r="13" spans="1:18" x14ac:dyDescent="0.25">
      <c r="A13" s="109" t="s">
        <v>55</v>
      </c>
      <c r="B13" s="109" t="s">
        <v>66</v>
      </c>
      <c r="C13" s="115">
        <v>2006</v>
      </c>
      <c r="D13" s="135" t="s">
        <v>11</v>
      </c>
      <c r="E13" s="6">
        <v>10.039999999999999</v>
      </c>
      <c r="F13" s="5">
        <f t="shared" si="0"/>
        <v>588</v>
      </c>
      <c r="G13" s="19">
        <v>3.24</v>
      </c>
      <c r="H13" s="5">
        <f t="shared" si="1"/>
        <v>609</v>
      </c>
      <c r="I13" s="7"/>
      <c r="J13" s="5">
        <f t="shared" si="2"/>
        <v>0</v>
      </c>
      <c r="K13" s="19">
        <v>5.48</v>
      </c>
      <c r="L13" s="5">
        <f t="shared" si="3"/>
        <v>238</v>
      </c>
      <c r="M13" s="58">
        <f t="shared" si="4"/>
        <v>1435</v>
      </c>
      <c r="N13" s="64">
        <f t="shared" si="5"/>
        <v>1435</v>
      </c>
      <c r="O13" s="64"/>
      <c r="P13" s="64"/>
      <c r="Q13" s="7">
        <f t="shared" si="6"/>
        <v>1435</v>
      </c>
      <c r="R13" s="3">
        <v>10</v>
      </c>
    </row>
    <row r="14" spans="1:18" x14ac:dyDescent="0.25">
      <c r="A14" s="109" t="s">
        <v>136</v>
      </c>
      <c r="B14" s="109" t="s">
        <v>137</v>
      </c>
      <c r="C14" s="115">
        <v>2007</v>
      </c>
      <c r="D14" s="47" t="s">
        <v>122</v>
      </c>
      <c r="E14" s="6">
        <v>10.06</v>
      </c>
      <c r="F14" s="5">
        <f t="shared" si="0"/>
        <v>584</v>
      </c>
      <c r="G14" s="6">
        <v>3.14</v>
      </c>
      <c r="H14" s="5">
        <f t="shared" si="1"/>
        <v>585</v>
      </c>
      <c r="I14" s="6"/>
      <c r="J14" s="5">
        <f t="shared" si="2"/>
        <v>0</v>
      </c>
      <c r="K14" s="6">
        <v>5.8</v>
      </c>
      <c r="L14" s="5">
        <f t="shared" si="3"/>
        <v>259</v>
      </c>
      <c r="M14" s="58">
        <f t="shared" si="4"/>
        <v>1428</v>
      </c>
      <c r="N14" s="64">
        <f t="shared" si="5"/>
        <v>1428</v>
      </c>
      <c r="O14" s="64"/>
      <c r="P14" s="64"/>
      <c r="Q14" s="7">
        <f t="shared" si="6"/>
        <v>1428</v>
      </c>
      <c r="R14" s="3">
        <v>12</v>
      </c>
    </row>
    <row r="15" spans="1:18" x14ac:dyDescent="0.25">
      <c r="A15" s="109" t="s">
        <v>123</v>
      </c>
      <c r="B15" s="109" t="s">
        <v>87</v>
      </c>
      <c r="C15" s="115">
        <v>2007</v>
      </c>
      <c r="D15" s="135" t="s">
        <v>11</v>
      </c>
      <c r="E15" s="137">
        <v>10.31</v>
      </c>
      <c r="F15" s="115">
        <f t="shared" si="0"/>
        <v>545</v>
      </c>
      <c r="G15" s="137">
        <v>3.17</v>
      </c>
      <c r="H15" s="115">
        <f t="shared" si="1"/>
        <v>592</v>
      </c>
      <c r="I15" s="137"/>
      <c r="J15" s="115">
        <f t="shared" si="2"/>
        <v>0</v>
      </c>
      <c r="K15" s="137">
        <v>5.35</v>
      </c>
      <c r="L15" s="115">
        <f t="shared" si="3"/>
        <v>230</v>
      </c>
      <c r="M15" s="132">
        <f t="shared" si="4"/>
        <v>1367</v>
      </c>
      <c r="N15" s="133">
        <f t="shared" si="5"/>
        <v>1367</v>
      </c>
      <c r="O15" s="133"/>
      <c r="P15" s="133"/>
      <c r="Q15" s="109">
        <f t="shared" si="6"/>
        <v>1367</v>
      </c>
      <c r="R15" s="3">
        <v>13</v>
      </c>
    </row>
    <row r="16" spans="1:18" x14ac:dyDescent="0.25">
      <c r="A16" s="109" t="s">
        <v>235</v>
      </c>
      <c r="B16" s="109" t="s">
        <v>236</v>
      </c>
      <c r="C16" s="115">
        <v>2006</v>
      </c>
      <c r="D16" s="135" t="s">
        <v>167</v>
      </c>
      <c r="E16" s="137">
        <v>10.039999999999999</v>
      </c>
      <c r="F16" s="115">
        <f t="shared" si="0"/>
        <v>588</v>
      </c>
      <c r="G16" s="137">
        <v>2.98</v>
      </c>
      <c r="H16" s="115">
        <f t="shared" si="1"/>
        <v>547</v>
      </c>
      <c r="I16" s="137"/>
      <c r="J16" s="115">
        <f t="shared" si="2"/>
        <v>0</v>
      </c>
      <c r="K16" s="137">
        <v>5.0599999999999996</v>
      </c>
      <c r="L16" s="115">
        <f t="shared" si="3"/>
        <v>212</v>
      </c>
      <c r="M16" s="132">
        <f t="shared" si="4"/>
        <v>1347</v>
      </c>
      <c r="N16" s="133">
        <f t="shared" si="5"/>
        <v>1347</v>
      </c>
      <c r="O16" s="133"/>
      <c r="P16" s="133"/>
      <c r="Q16" s="109">
        <f t="shared" si="6"/>
        <v>1347</v>
      </c>
      <c r="R16" s="3">
        <v>14</v>
      </c>
    </row>
    <row r="17" spans="1:18" x14ac:dyDescent="0.25">
      <c r="A17" s="117" t="s">
        <v>123</v>
      </c>
      <c r="B17" s="117" t="s">
        <v>124</v>
      </c>
      <c r="C17" s="118">
        <v>2007</v>
      </c>
      <c r="D17" s="47" t="s">
        <v>122</v>
      </c>
      <c r="E17" s="137">
        <v>10.029999999999999</v>
      </c>
      <c r="F17" s="115">
        <f t="shared" si="0"/>
        <v>589</v>
      </c>
      <c r="G17" s="137">
        <v>3.19</v>
      </c>
      <c r="H17" s="115">
        <f t="shared" si="1"/>
        <v>597</v>
      </c>
      <c r="I17" s="137"/>
      <c r="J17" s="115">
        <f t="shared" si="2"/>
        <v>0</v>
      </c>
      <c r="K17" s="137">
        <v>4.2</v>
      </c>
      <c r="L17" s="115">
        <f t="shared" si="3"/>
        <v>158</v>
      </c>
      <c r="M17" s="132">
        <f t="shared" si="4"/>
        <v>1344</v>
      </c>
      <c r="N17" s="133">
        <f t="shared" si="5"/>
        <v>1344</v>
      </c>
      <c r="O17" s="133"/>
      <c r="P17" s="133"/>
      <c r="Q17" s="109">
        <f t="shared" si="6"/>
        <v>1344</v>
      </c>
      <c r="R17" s="3">
        <v>15</v>
      </c>
    </row>
    <row r="18" spans="1:18" x14ac:dyDescent="0.25">
      <c r="A18" s="109" t="s">
        <v>233</v>
      </c>
      <c r="B18" s="109" t="s">
        <v>234</v>
      </c>
      <c r="C18" s="115">
        <v>2007</v>
      </c>
      <c r="D18" s="135" t="s">
        <v>167</v>
      </c>
      <c r="E18" s="137">
        <v>10.66</v>
      </c>
      <c r="F18" s="115">
        <f t="shared" si="0"/>
        <v>493</v>
      </c>
      <c r="G18" s="137">
        <v>3.19</v>
      </c>
      <c r="H18" s="115">
        <f t="shared" si="1"/>
        <v>597</v>
      </c>
      <c r="I18" s="137"/>
      <c r="J18" s="115">
        <f t="shared" si="2"/>
        <v>0</v>
      </c>
      <c r="K18" s="137">
        <v>5.72</v>
      </c>
      <c r="L18" s="115">
        <f t="shared" si="3"/>
        <v>254</v>
      </c>
      <c r="M18" s="132">
        <f t="shared" si="4"/>
        <v>1344</v>
      </c>
      <c r="N18" s="133">
        <f t="shared" si="5"/>
        <v>1344</v>
      </c>
      <c r="O18" s="133"/>
      <c r="P18" s="133"/>
      <c r="Q18" s="109">
        <f t="shared" si="6"/>
        <v>1344</v>
      </c>
      <c r="R18" s="3">
        <v>16</v>
      </c>
    </row>
    <row r="19" spans="1:18" x14ac:dyDescent="0.25">
      <c r="A19" s="109" t="s">
        <v>57</v>
      </c>
      <c r="B19" s="109" t="s">
        <v>128</v>
      </c>
      <c r="C19" s="115">
        <v>2007</v>
      </c>
      <c r="D19" s="47" t="s">
        <v>122</v>
      </c>
      <c r="E19" s="137">
        <v>10.28</v>
      </c>
      <c r="F19" s="115">
        <f t="shared" si="0"/>
        <v>550</v>
      </c>
      <c r="G19" s="137">
        <v>2.86</v>
      </c>
      <c r="H19" s="115">
        <f t="shared" si="1"/>
        <v>518</v>
      </c>
      <c r="I19" s="137"/>
      <c r="J19" s="115">
        <f t="shared" si="2"/>
        <v>0</v>
      </c>
      <c r="K19" s="137">
        <v>5.52</v>
      </c>
      <c r="L19" s="115">
        <f t="shared" si="3"/>
        <v>241</v>
      </c>
      <c r="M19" s="132">
        <f t="shared" si="4"/>
        <v>1309</v>
      </c>
      <c r="N19" s="133">
        <f t="shared" si="5"/>
        <v>1309</v>
      </c>
      <c r="O19" s="133"/>
      <c r="P19" s="133"/>
      <c r="Q19" s="109">
        <f t="shared" si="6"/>
        <v>1309</v>
      </c>
      <c r="R19" s="3">
        <v>17</v>
      </c>
    </row>
    <row r="20" spans="1:18" x14ac:dyDescent="0.25">
      <c r="A20" s="109" t="s">
        <v>126</v>
      </c>
      <c r="B20" s="109" t="s">
        <v>127</v>
      </c>
      <c r="C20" s="115">
        <v>2007</v>
      </c>
      <c r="D20" s="47" t="s">
        <v>122</v>
      </c>
      <c r="E20" s="6">
        <v>10.25</v>
      </c>
      <c r="F20" s="5">
        <f t="shared" si="0"/>
        <v>555</v>
      </c>
      <c r="G20" s="6">
        <v>3.02</v>
      </c>
      <c r="H20" s="5">
        <f t="shared" si="1"/>
        <v>556</v>
      </c>
      <c r="I20" s="6"/>
      <c r="J20" s="5">
        <f t="shared" si="2"/>
        <v>0</v>
      </c>
      <c r="K20" s="6">
        <v>4.66</v>
      </c>
      <c r="L20" s="5">
        <f t="shared" si="3"/>
        <v>187</v>
      </c>
      <c r="M20" s="58">
        <f t="shared" si="4"/>
        <v>1298</v>
      </c>
      <c r="N20" s="64">
        <f t="shared" si="5"/>
        <v>1298</v>
      </c>
      <c r="O20" s="64"/>
      <c r="P20" s="64"/>
      <c r="Q20" s="7">
        <f t="shared" si="6"/>
        <v>1298</v>
      </c>
      <c r="R20" s="3">
        <v>18</v>
      </c>
    </row>
    <row r="21" spans="1:18" x14ac:dyDescent="0.25">
      <c r="A21" s="114" t="s">
        <v>59</v>
      </c>
      <c r="B21" s="114" t="s">
        <v>60</v>
      </c>
      <c r="C21" s="119">
        <v>2007</v>
      </c>
      <c r="D21" s="47" t="s">
        <v>11</v>
      </c>
      <c r="E21" s="6">
        <v>10.66</v>
      </c>
      <c r="F21" s="5">
        <f t="shared" si="0"/>
        <v>493</v>
      </c>
      <c r="G21" s="6">
        <v>2.99</v>
      </c>
      <c r="H21" s="5">
        <f t="shared" si="1"/>
        <v>549</v>
      </c>
      <c r="I21" s="6"/>
      <c r="J21" s="5">
        <f t="shared" si="2"/>
        <v>0</v>
      </c>
      <c r="K21" s="6">
        <v>5.54</v>
      </c>
      <c r="L21" s="5">
        <f t="shared" si="3"/>
        <v>242</v>
      </c>
      <c r="M21" s="58">
        <f t="shared" si="4"/>
        <v>1284</v>
      </c>
      <c r="N21" s="64">
        <f t="shared" si="5"/>
        <v>1284</v>
      </c>
      <c r="O21" s="64"/>
      <c r="P21" s="64"/>
      <c r="Q21" s="7">
        <f t="shared" si="6"/>
        <v>1284</v>
      </c>
      <c r="R21" s="3">
        <v>19</v>
      </c>
    </row>
    <row r="22" spans="1:18" x14ac:dyDescent="0.25">
      <c r="A22" s="114" t="s">
        <v>141</v>
      </c>
      <c r="B22" s="114" t="s">
        <v>107</v>
      </c>
      <c r="C22" s="119">
        <v>2006</v>
      </c>
      <c r="D22" s="47" t="s">
        <v>122</v>
      </c>
      <c r="E22" s="6">
        <v>10.35</v>
      </c>
      <c r="F22" s="5">
        <f t="shared" si="0"/>
        <v>539</v>
      </c>
      <c r="G22" s="6">
        <v>3.09</v>
      </c>
      <c r="H22" s="5">
        <f t="shared" si="1"/>
        <v>573</v>
      </c>
      <c r="I22" s="6"/>
      <c r="J22" s="5">
        <f t="shared" si="2"/>
        <v>0</v>
      </c>
      <c r="K22" s="6">
        <v>4.4000000000000004</v>
      </c>
      <c r="L22" s="5">
        <f t="shared" si="3"/>
        <v>171</v>
      </c>
      <c r="M22" s="58">
        <f t="shared" si="4"/>
        <v>1283</v>
      </c>
      <c r="N22" s="64">
        <f t="shared" si="5"/>
        <v>1283</v>
      </c>
      <c r="O22" s="64"/>
      <c r="P22" s="64"/>
      <c r="Q22" s="7">
        <f t="shared" si="6"/>
        <v>1283</v>
      </c>
      <c r="R22" s="3">
        <v>20</v>
      </c>
    </row>
    <row r="23" spans="1:18" x14ac:dyDescent="0.25">
      <c r="A23" s="120" t="s">
        <v>57</v>
      </c>
      <c r="B23" s="120" t="s">
        <v>164</v>
      </c>
      <c r="C23" s="121">
        <v>2006</v>
      </c>
      <c r="D23" s="135" t="s">
        <v>11</v>
      </c>
      <c r="E23" s="149">
        <v>10.59</v>
      </c>
      <c r="F23" s="138">
        <f t="shared" si="0"/>
        <v>503</v>
      </c>
      <c r="G23" s="149">
        <v>3.05</v>
      </c>
      <c r="H23" s="138">
        <f t="shared" si="1"/>
        <v>564</v>
      </c>
      <c r="I23" s="149"/>
      <c r="J23" s="138">
        <f t="shared" si="2"/>
        <v>0</v>
      </c>
      <c r="K23" s="149">
        <v>5.04</v>
      </c>
      <c r="L23" s="138">
        <f t="shared" si="3"/>
        <v>211</v>
      </c>
      <c r="M23" s="140">
        <f t="shared" si="4"/>
        <v>1278</v>
      </c>
      <c r="N23" s="133">
        <f t="shared" si="5"/>
        <v>1278</v>
      </c>
      <c r="O23" s="141"/>
      <c r="P23" s="141"/>
      <c r="Q23" s="109">
        <f t="shared" si="6"/>
        <v>1278</v>
      </c>
      <c r="R23" s="3">
        <v>21</v>
      </c>
    </row>
    <row r="24" spans="1:18" s="26" customFormat="1" x14ac:dyDescent="0.25">
      <c r="A24" s="109" t="s">
        <v>44</v>
      </c>
      <c r="B24" s="109" t="s">
        <v>215</v>
      </c>
      <c r="C24" s="115">
        <v>2006</v>
      </c>
      <c r="D24" s="135" t="s">
        <v>180</v>
      </c>
      <c r="E24" s="6">
        <v>10.41</v>
      </c>
      <c r="F24" s="24">
        <f t="shared" si="0"/>
        <v>530</v>
      </c>
      <c r="G24" s="6">
        <v>2.96</v>
      </c>
      <c r="H24" s="24">
        <f t="shared" si="1"/>
        <v>542</v>
      </c>
      <c r="I24" s="6"/>
      <c r="J24" s="24">
        <f t="shared" si="2"/>
        <v>0</v>
      </c>
      <c r="K24" s="6">
        <v>4.66</v>
      </c>
      <c r="L24" s="24">
        <f t="shared" si="3"/>
        <v>187</v>
      </c>
      <c r="M24" s="59">
        <f t="shared" si="4"/>
        <v>1259</v>
      </c>
      <c r="N24" s="64">
        <f t="shared" si="5"/>
        <v>1259</v>
      </c>
      <c r="O24" s="65"/>
      <c r="P24" s="65"/>
      <c r="Q24" s="7">
        <f t="shared" si="6"/>
        <v>1259</v>
      </c>
      <c r="R24" s="3">
        <v>22</v>
      </c>
    </row>
    <row r="25" spans="1:18" s="31" customFormat="1" x14ac:dyDescent="0.25">
      <c r="A25" s="7" t="s">
        <v>89</v>
      </c>
      <c r="B25" s="7" t="s">
        <v>206</v>
      </c>
      <c r="C25" s="7">
        <v>2006</v>
      </c>
      <c r="D25" s="135" t="s">
        <v>180</v>
      </c>
      <c r="E25" s="137">
        <v>10.25</v>
      </c>
      <c r="F25" s="138">
        <f t="shared" si="0"/>
        <v>555</v>
      </c>
      <c r="G25" s="137">
        <v>2.93</v>
      </c>
      <c r="H25" s="138">
        <f t="shared" si="1"/>
        <v>535</v>
      </c>
      <c r="I25" s="137"/>
      <c r="J25" s="138">
        <f t="shared" si="2"/>
        <v>0</v>
      </c>
      <c r="K25" s="137">
        <v>4.3</v>
      </c>
      <c r="L25" s="138">
        <f t="shared" si="3"/>
        <v>165</v>
      </c>
      <c r="M25" s="140">
        <f t="shared" si="4"/>
        <v>1255</v>
      </c>
      <c r="N25" s="133">
        <f t="shared" si="5"/>
        <v>1255</v>
      </c>
      <c r="O25" s="141"/>
      <c r="P25" s="141"/>
      <c r="Q25" s="109">
        <f t="shared" si="6"/>
        <v>1255</v>
      </c>
      <c r="R25" s="3">
        <v>23</v>
      </c>
    </row>
    <row r="26" spans="1:18" s="31" customFormat="1" x14ac:dyDescent="0.25">
      <c r="A26" s="109" t="s">
        <v>258</v>
      </c>
      <c r="B26" s="109" t="s">
        <v>259</v>
      </c>
      <c r="C26" s="115">
        <v>2006</v>
      </c>
      <c r="D26" s="135" t="s">
        <v>11</v>
      </c>
      <c r="E26" s="6">
        <v>10.6</v>
      </c>
      <c r="F26" s="24">
        <f t="shared" si="0"/>
        <v>502</v>
      </c>
      <c r="G26" s="6">
        <v>2.81</v>
      </c>
      <c r="H26" s="24">
        <f t="shared" si="1"/>
        <v>506</v>
      </c>
      <c r="I26" s="6"/>
      <c r="J26" s="24">
        <f t="shared" si="2"/>
        <v>0</v>
      </c>
      <c r="K26" s="6">
        <v>5.44</v>
      </c>
      <c r="L26" s="24">
        <f t="shared" si="3"/>
        <v>236</v>
      </c>
      <c r="M26" s="59">
        <f t="shared" si="4"/>
        <v>1244</v>
      </c>
      <c r="N26" s="64">
        <f t="shared" si="5"/>
        <v>1244</v>
      </c>
      <c r="O26" s="65"/>
      <c r="P26" s="65"/>
      <c r="Q26" s="7">
        <f t="shared" si="6"/>
        <v>1244</v>
      </c>
      <c r="R26" s="3">
        <v>24</v>
      </c>
    </row>
    <row r="27" spans="1:18" s="31" customFormat="1" x14ac:dyDescent="0.25">
      <c r="A27" s="109" t="s">
        <v>69</v>
      </c>
      <c r="B27" s="109" t="s">
        <v>70</v>
      </c>
      <c r="C27" s="115">
        <v>2006</v>
      </c>
      <c r="D27" s="47" t="s">
        <v>11</v>
      </c>
      <c r="E27" s="6">
        <v>10.58</v>
      </c>
      <c r="F27" s="24">
        <f t="shared" si="0"/>
        <v>505</v>
      </c>
      <c r="G27" s="6">
        <v>2.83</v>
      </c>
      <c r="H27" s="24">
        <f t="shared" si="1"/>
        <v>511</v>
      </c>
      <c r="I27" s="6"/>
      <c r="J27" s="24">
        <f t="shared" si="2"/>
        <v>0</v>
      </c>
      <c r="K27" s="6">
        <v>5.27</v>
      </c>
      <c r="L27" s="24">
        <f t="shared" si="3"/>
        <v>225</v>
      </c>
      <c r="M27" s="59">
        <f t="shared" si="4"/>
        <v>1241</v>
      </c>
      <c r="N27" s="64">
        <f t="shared" si="5"/>
        <v>1241</v>
      </c>
      <c r="O27" s="65"/>
      <c r="P27" s="65"/>
      <c r="Q27" s="7">
        <f t="shared" si="6"/>
        <v>1241</v>
      </c>
      <c r="R27" s="3">
        <v>25</v>
      </c>
    </row>
    <row r="28" spans="1:18" s="31" customFormat="1" x14ac:dyDescent="0.25">
      <c r="A28" s="109" t="s">
        <v>138</v>
      </c>
      <c r="B28" s="109" t="s">
        <v>139</v>
      </c>
      <c r="C28" s="115">
        <v>2006</v>
      </c>
      <c r="D28" s="47" t="s">
        <v>122</v>
      </c>
      <c r="E28" s="6">
        <v>10.79</v>
      </c>
      <c r="F28" s="24">
        <f t="shared" si="0"/>
        <v>474</v>
      </c>
      <c r="G28" s="6">
        <v>2.81</v>
      </c>
      <c r="H28" s="24">
        <f t="shared" si="1"/>
        <v>506</v>
      </c>
      <c r="I28" s="6"/>
      <c r="J28" s="24">
        <f t="shared" si="2"/>
        <v>0</v>
      </c>
      <c r="K28" s="6">
        <v>5.65</v>
      </c>
      <c r="L28" s="24">
        <f t="shared" si="3"/>
        <v>249</v>
      </c>
      <c r="M28" s="59">
        <f t="shared" si="4"/>
        <v>1229</v>
      </c>
      <c r="N28" s="64">
        <f t="shared" si="5"/>
        <v>1229</v>
      </c>
      <c r="O28" s="65"/>
      <c r="P28" s="65"/>
      <c r="Q28" s="7">
        <f t="shared" si="6"/>
        <v>1229</v>
      </c>
      <c r="R28" s="3">
        <v>26</v>
      </c>
    </row>
    <row r="29" spans="1:18" s="31" customFormat="1" x14ac:dyDescent="0.25">
      <c r="A29" s="109" t="s">
        <v>134</v>
      </c>
      <c r="B29" s="109" t="s">
        <v>135</v>
      </c>
      <c r="C29" s="115">
        <v>2007</v>
      </c>
      <c r="D29" s="47" t="s">
        <v>122</v>
      </c>
      <c r="E29" s="137">
        <v>10.32</v>
      </c>
      <c r="F29" s="138">
        <f t="shared" si="0"/>
        <v>544</v>
      </c>
      <c r="G29" s="137">
        <v>2.69</v>
      </c>
      <c r="H29" s="138">
        <f t="shared" si="1"/>
        <v>477</v>
      </c>
      <c r="I29" s="137"/>
      <c r="J29" s="138">
        <f t="shared" si="2"/>
        <v>0</v>
      </c>
      <c r="K29" s="137">
        <v>4.82</v>
      </c>
      <c r="L29" s="138">
        <f t="shared" si="3"/>
        <v>197</v>
      </c>
      <c r="M29" s="140">
        <f t="shared" si="4"/>
        <v>1218</v>
      </c>
      <c r="N29" s="133">
        <f t="shared" si="5"/>
        <v>1218</v>
      </c>
      <c r="O29" s="141"/>
      <c r="P29" s="141"/>
      <c r="Q29" s="109">
        <f t="shared" si="6"/>
        <v>1218</v>
      </c>
      <c r="R29" s="3">
        <v>27</v>
      </c>
    </row>
    <row r="30" spans="1:18" s="31" customFormat="1" x14ac:dyDescent="0.25">
      <c r="A30" s="109" t="s">
        <v>71</v>
      </c>
      <c r="B30" s="109" t="s">
        <v>72</v>
      </c>
      <c r="C30" s="115">
        <v>2007</v>
      </c>
      <c r="D30" s="47" t="s">
        <v>11</v>
      </c>
      <c r="E30" s="6">
        <v>11.01</v>
      </c>
      <c r="F30" s="24">
        <f t="shared" si="0"/>
        <v>443</v>
      </c>
      <c r="G30" s="6">
        <v>2.84</v>
      </c>
      <c r="H30" s="24">
        <f t="shared" si="1"/>
        <v>513</v>
      </c>
      <c r="I30" s="6"/>
      <c r="J30" s="24">
        <f t="shared" si="2"/>
        <v>0</v>
      </c>
      <c r="K30" s="6">
        <v>5.56</v>
      </c>
      <c r="L30" s="24">
        <f t="shared" si="3"/>
        <v>243</v>
      </c>
      <c r="M30" s="59">
        <f t="shared" si="4"/>
        <v>1199</v>
      </c>
      <c r="N30" s="64">
        <f t="shared" si="5"/>
        <v>1199</v>
      </c>
      <c r="O30" s="65"/>
      <c r="P30" s="65"/>
      <c r="Q30" s="7">
        <f t="shared" si="6"/>
        <v>1199</v>
      </c>
      <c r="R30" s="3">
        <v>28</v>
      </c>
    </row>
    <row r="31" spans="1:18" s="31" customFormat="1" x14ac:dyDescent="0.25">
      <c r="A31" s="109" t="s">
        <v>140</v>
      </c>
      <c r="B31" s="109" t="s">
        <v>78</v>
      </c>
      <c r="C31" s="115">
        <v>2006</v>
      </c>
      <c r="D31" s="47" t="s">
        <v>122</v>
      </c>
      <c r="E31" s="6">
        <v>11.25</v>
      </c>
      <c r="F31" s="24">
        <f t="shared" si="0"/>
        <v>411</v>
      </c>
      <c r="G31" s="6">
        <v>2.8</v>
      </c>
      <c r="H31" s="24">
        <f t="shared" si="1"/>
        <v>504</v>
      </c>
      <c r="I31" s="6"/>
      <c r="J31" s="24">
        <f t="shared" si="2"/>
        <v>0</v>
      </c>
      <c r="K31" s="6">
        <v>5.96</v>
      </c>
      <c r="L31" s="24">
        <f t="shared" si="3"/>
        <v>269</v>
      </c>
      <c r="M31" s="59">
        <f t="shared" si="4"/>
        <v>1184</v>
      </c>
      <c r="N31" s="64">
        <f t="shared" si="5"/>
        <v>1184</v>
      </c>
      <c r="O31" s="65"/>
      <c r="P31" s="65"/>
      <c r="Q31" s="7">
        <f t="shared" si="6"/>
        <v>1184</v>
      </c>
      <c r="R31" s="3">
        <v>29</v>
      </c>
    </row>
    <row r="32" spans="1:18" s="142" customFormat="1" x14ac:dyDescent="0.25">
      <c r="A32" s="107" t="s">
        <v>131</v>
      </c>
      <c r="B32" s="107" t="s">
        <v>62</v>
      </c>
      <c r="C32" s="116">
        <v>2007</v>
      </c>
      <c r="D32" s="47" t="s">
        <v>122</v>
      </c>
      <c r="E32" s="6">
        <v>10.72</v>
      </c>
      <c r="F32" s="24">
        <f t="shared" si="0"/>
        <v>484</v>
      </c>
      <c r="G32" s="6">
        <v>2.79</v>
      </c>
      <c r="H32" s="24">
        <f t="shared" si="1"/>
        <v>501</v>
      </c>
      <c r="I32" s="6"/>
      <c r="J32" s="24">
        <f t="shared" si="2"/>
        <v>0</v>
      </c>
      <c r="K32" s="6">
        <v>4.82</v>
      </c>
      <c r="L32" s="24">
        <f t="shared" si="3"/>
        <v>197</v>
      </c>
      <c r="M32" s="59">
        <f t="shared" si="4"/>
        <v>1182</v>
      </c>
      <c r="N32" s="64">
        <f t="shared" si="5"/>
        <v>1182</v>
      </c>
      <c r="O32" s="65"/>
      <c r="P32" s="65"/>
      <c r="Q32" s="7">
        <f t="shared" si="6"/>
        <v>1182</v>
      </c>
      <c r="R32" s="128">
        <v>30</v>
      </c>
    </row>
    <row r="33" spans="1:18" s="31" customFormat="1" x14ac:dyDescent="0.25">
      <c r="A33" s="109" t="s">
        <v>134</v>
      </c>
      <c r="B33" s="109" t="s">
        <v>210</v>
      </c>
      <c r="C33" s="115">
        <v>2006</v>
      </c>
      <c r="D33" s="135" t="s">
        <v>180</v>
      </c>
      <c r="E33" s="137">
        <v>10.72</v>
      </c>
      <c r="F33" s="138">
        <f t="shared" si="0"/>
        <v>484</v>
      </c>
      <c r="G33" s="137">
        <v>2.93</v>
      </c>
      <c r="H33" s="138">
        <f t="shared" si="1"/>
        <v>535</v>
      </c>
      <c r="I33" s="137"/>
      <c r="J33" s="138">
        <f t="shared" si="2"/>
        <v>0</v>
      </c>
      <c r="K33" s="137">
        <v>3.23</v>
      </c>
      <c r="L33" s="138">
        <f t="shared" si="3"/>
        <v>99</v>
      </c>
      <c r="M33" s="140">
        <f t="shared" si="4"/>
        <v>1118</v>
      </c>
      <c r="N33" s="133">
        <f t="shared" si="5"/>
        <v>1118</v>
      </c>
      <c r="O33" s="141"/>
      <c r="P33" s="141"/>
      <c r="Q33" s="109">
        <f t="shared" si="6"/>
        <v>1118</v>
      </c>
      <c r="R33" s="3">
        <v>31</v>
      </c>
    </row>
    <row r="34" spans="1:18" s="31" customFormat="1" x14ac:dyDescent="0.25">
      <c r="A34" s="109" t="s">
        <v>211</v>
      </c>
      <c r="B34" s="109" t="s">
        <v>212</v>
      </c>
      <c r="C34" s="115">
        <v>2006</v>
      </c>
      <c r="D34" s="135" t="s">
        <v>180</v>
      </c>
      <c r="E34" s="6">
        <v>11.63</v>
      </c>
      <c r="F34" s="24">
        <f t="shared" si="0"/>
        <v>362</v>
      </c>
      <c r="G34" s="6">
        <v>2.9</v>
      </c>
      <c r="H34" s="24">
        <f t="shared" si="1"/>
        <v>528</v>
      </c>
      <c r="I34" s="6"/>
      <c r="J34" s="24">
        <f t="shared" si="2"/>
        <v>0</v>
      </c>
      <c r="K34" s="6">
        <v>5.23</v>
      </c>
      <c r="L34" s="24">
        <f t="shared" si="3"/>
        <v>223</v>
      </c>
      <c r="M34" s="59">
        <f t="shared" si="4"/>
        <v>1113</v>
      </c>
      <c r="N34" s="133">
        <f t="shared" si="5"/>
        <v>1113</v>
      </c>
      <c r="O34" s="65"/>
      <c r="P34" s="65"/>
      <c r="Q34" s="7">
        <f t="shared" si="6"/>
        <v>1113</v>
      </c>
      <c r="R34" s="3">
        <v>32</v>
      </c>
    </row>
    <row r="35" spans="1:18" s="31" customFormat="1" x14ac:dyDescent="0.25">
      <c r="A35" s="109" t="s">
        <v>213</v>
      </c>
      <c r="B35" s="109" t="s">
        <v>214</v>
      </c>
      <c r="C35" s="115">
        <v>2006</v>
      </c>
      <c r="D35" s="135" t="s">
        <v>180</v>
      </c>
      <c r="E35" s="6">
        <v>11.52</v>
      </c>
      <c r="F35" s="24">
        <f t="shared" si="0"/>
        <v>376</v>
      </c>
      <c r="G35" s="6">
        <v>3</v>
      </c>
      <c r="H35" s="24">
        <f t="shared" si="1"/>
        <v>552</v>
      </c>
      <c r="I35" s="6"/>
      <c r="J35" s="24">
        <f t="shared" si="2"/>
        <v>0</v>
      </c>
      <c r="K35" s="6">
        <v>3.94</v>
      </c>
      <c r="L35" s="24">
        <f t="shared" si="3"/>
        <v>142</v>
      </c>
      <c r="M35" s="59">
        <f t="shared" si="4"/>
        <v>1070</v>
      </c>
      <c r="N35" s="64">
        <f t="shared" ref="N35:N50" si="7">SUM(F35,H35,J35,L35)</f>
        <v>1070</v>
      </c>
      <c r="O35" s="65"/>
      <c r="P35" s="65"/>
      <c r="Q35" s="7">
        <f t="shared" si="6"/>
        <v>1070</v>
      </c>
      <c r="R35" s="3">
        <v>33</v>
      </c>
    </row>
    <row r="36" spans="1:18" s="142" customFormat="1" x14ac:dyDescent="0.25">
      <c r="A36" s="107" t="s">
        <v>73</v>
      </c>
      <c r="B36" s="107" t="s">
        <v>74</v>
      </c>
      <c r="C36" s="116">
        <v>2006</v>
      </c>
      <c r="D36" s="47" t="s">
        <v>11</v>
      </c>
      <c r="E36" s="137">
        <v>11.44</v>
      </c>
      <c r="F36" s="138">
        <f t="shared" si="0"/>
        <v>386</v>
      </c>
      <c r="G36" s="137">
        <v>2.5299999999999998</v>
      </c>
      <c r="H36" s="138">
        <f t="shared" si="1"/>
        <v>439</v>
      </c>
      <c r="I36" s="137"/>
      <c r="J36" s="138">
        <f t="shared" si="2"/>
        <v>0</v>
      </c>
      <c r="K36" s="137">
        <v>5.35</v>
      </c>
      <c r="L36" s="138">
        <f t="shared" si="3"/>
        <v>230</v>
      </c>
      <c r="M36" s="140">
        <f t="shared" si="4"/>
        <v>1055</v>
      </c>
      <c r="N36" s="133">
        <f t="shared" si="7"/>
        <v>1055</v>
      </c>
      <c r="O36" s="141"/>
      <c r="P36" s="141"/>
      <c r="Q36" s="109">
        <f t="shared" si="6"/>
        <v>1055</v>
      </c>
      <c r="R36" s="128">
        <v>34</v>
      </c>
    </row>
    <row r="37" spans="1:18" s="142" customFormat="1" x14ac:dyDescent="0.25">
      <c r="A37" s="109" t="s">
        <v>57</v>
      </c>
      <c r="B37" s="109" t="s">
        <v>43</v>
      </c>
      <c r="C37" s="115">
        <v>2007</v>
      </c>
      <c r="D37" s="47" t="s">
        <v>122</v>
      </c>
      <c r="E37" s="137">
        <v>10.85</v>
      </c>
      <c r="F37" s="138">
        <f t="shared" si="0"/>
        <v>466</v>
      </c>
      <c r="G37" s="137">
        <v>2.64</v>
      </c>
      <c r="H37" s="138">
        <f t="shared" si="1"/>
        <v>465</v>
      </c>
      <c r="I37" s="137"/>
      <c r="J37" s="138">
        <f t="shared" si="2"/>
        <v>0</v>
      </c>
      <c r="K37" s="137">
        <v>3.58</v>
      </c>
      <c r="L37" s="138">
        <f t="shared" si="3"/>
        <v>120</v>
      </c>
      <c r="M37" s="140">
        <f t="shared" si="4"/>
        <v>1051</v>
      </c>
      <c r="N37" s="133">
        <f t="shared" si="7"/>
        <v>1051</v>
      </c>
      <c r="O37" s="141"/>
      <c r="P37" s="141"/>
      <c r="Q37" s="109">
        <f t="shared" si="6"/>
        <v>1051</v>
      </c>
      <c r="R37" s="128">
        <v>35</v>
      </c>
    </row>
    <row r="38" spans="1:18" s="142" customFormat="1" x14ac:dyDescent="0.25">
      <c r="A38" s="109" t="s">
        <v>51</v>
      </c>
      <c r="B38" s="109" t="s">
        <v>52</v>
      </c>
      <c r="C38" s="115">
        <v>2007</v>
      </c>
      <c r="D38" s="47" t="s">
        <v>11</v>
      </c>
      <c r="E38" s="6">
        <v>11.64</v>
      </c>
      <c r="F38" s="24">
        <f t="shared" si="0"/>
        <v>361</v>
      </c>
      <c r="G38" s="6">
        <v>2.82</v>
      </c>
      <c r="H38" s="24">
        <f t="shared" si="1"/>
        <v>508</v>
      </c>
      <c r="I38" s="6"/>
      <c r="J38" s="24">
        <f t="shared" si="2"/>
        <v>0</v>
      </c>
      <c r="K38" s="6">
        <v>4.2</v>
      </c>
      <c r="L38" s="24">
        <f t="shared" si="3"/>
        <v>158</v>
      </c>
      <c r="M38" s="59">
        <f t="shared" si="4"/>
        <v>1027</v>
      </c>
      <c r="N38" s="64">
        <f t="shared" si="7"/>
        <v>1027</v>
      </c>
      <c r="O38" s="65"/>
      <c r="P38" s="65"/>
      <c r="Q38" s="7">
        <f t="shared" si="6"/>
        <v>1027</v>
      </c>
      <c r="R38" s="128">
        <v>36</v>
      </c>
    </row>
    <row r="39" spans="1:18" s="142" customFormat="1" x14ac:dyDescent="0.25">
      <c r="A39" s="109" t="s">
        <v>57</v>
      </c>
      <c r="B39" s="109" t="s">
        <v>125</v>
      </c>
      <c r="C39" s="115">
        <v>2007</v>
      </c>
      <c r="D39" s="47" t="s">
        <v>122</v>
      </c>
      <c r="E39" s="6">
        <v>11.62</v>
      </c>
      <c r="F39" s="24">
        <f t="shared" si="0"/>
        <v>364</v>
      </c>
      <c r="G39" s="6">
        <v>2.81</v>
      </c>
      <c r="H39" s="24">
        <f t="shared" si="1"/>
        <v>506</v>
      </c>
      <c r="I39" s="6"/>
      <c r="J39" s="24">
        <f t="shared" si="2"/>
        <v>0</v>
      </c>
      <c r="K39" s="6">
        <v>3.85</v>
      </c>
      <c r="L39" s="24">
        <f t="shared" si="3"/>
        <v>137</v>
      </c>
      <c r="M39" s="59">
        <f t="shared" si="4"/>
        <v>1007</v>
      </c>
      <c r="N39" s="64">
        <f t="shared" si="7"/>
        <v>1007</v>
      </c>
      <c r="O39" s="65"/>
      <c r="P39" s="65"/>
      <c r="Q39" s="7">
        <f t="shared" si="6"/>
        <v>1007</v>
      </c>
      <c r="R39" s="128">
        <v>37</v>
      </c>
    </row>
    <row r="40" spans="1:18" s="142" customFormat="1" x14ac:dyDescent="0.25">
      <c r="A40" s="109" t="s">
        <v>55</v>
      </c>
      <c r="B40" s="109" t="s">
        <v>56</v>
      </c>
      <c r="C40" s="115">
        <v>2007</v>
      </c>
      <c r="D40" s="135" t="s">
        <v>11</v>
      </c>
      <c r="E40" s="6">
        <v>11.63</v>
      </c>
      <c r="F40" s="24">
        <f t="shared" si="0"/>
        <v>362</v>
      </c>
      <c r="G40" s="6">
        <v>2.66</v>
      </c>
      <c r="H40" s="24">
        <f t="shared" si="1"/>
        <v>470</v>
      </c>
      <c r="I40" s="6"/>
      <c r="J40" s="24">
        <f t="shared" si="2"/>
        <v>0</v>
      </c>
      <c r="K40" s="6">
        <v>3.95</v>
      </c>
      <c r="L40" s="24">
        <f t="shared" si="3"/>
        <v>143</v>
      </c>
      <c r="M40" s="59">
        <f t="shared" si="4"/>
        <v>975</v>
      </c>
      <c r="N40" s="64">
        <f t="shared" si="7"/>
        <v>975</v>
      </c>
      <c r="O40" s="65"/>
      <c r="P40" s="65"/>
      <c r="Q40" s="7">
        <f t="shared" si="6"/>
        <v>975</v>
      </c>
      <c r="R40" s="128">
        <v>38</v>
      </c>
    </row>
    <row r="41" spans="1:18" s="142" customFormat="1" x14ac:dyDescent="0.25">
      <c r="A41" s="7" t="s">
        <v>89</v>
      </c>
      <c r="B41" s="7" t="s">
        <v>191</v>
      </c>
      <c r="C41" s="5">
        <v>2007</v>
      </c>
      <c r="D41" s="135" t="s">
        <v>180</v>
      </c>
      <c r="E41" s="137">
        <v>11.53</v>
      </c>
      <c r="F41" s="138">
        <f t="shared" si="0"/>
        <v>375</v>
      </c>
      <c r="G41" s="137">
        <v>2.29</v>
      </c>
      <c r="H41" s="138">
        <f t="shared" si="1"/>
        <v>381</v>
      </c>
      <c r="I41" s="137"/>
      <c r="J41" s="138">
        <f t="shared" si="2"/>
        <v>0</v>
      </c>
      <c r="K41" s="137">
        <v>4.78</v>
      </c>
      <c r="L41" s="138">
        <f t="shared" si="3"/>
        <v>194</v>
      </c>
      <c r="M41" s="140">
        <f t="shared" si="4"/>
        <v>950</v>
      </c>
      <c r="N41" s="133">
        <f t="shared" si="7"/>
        <v>950</v>
      </c>
      <c r="O41" s="141"/>
      <c r="P41" s="141"/>
      <c r="Q41" s="109">
        <f t="shared" si="6"/>
        <v>950</v>
      </c>
      <c r="R41" s="128">
        <v>39</v>
      </c>
    </row>
    <row r="42" spans="1:18" s="142" customFormat="1" x14ac:dyDescent="0.25">
      <c r="A42" s="109" t="s">
        <v>53</v>
      </c>
      <c r="B42" s="109" t="s">
        <v>54</v>
      </c>
      <c r="C42" s="115">
        <v>2007</v>
      </c>
      <c r="D42" s="47" t="s">
        <v>11</v>
      </c>
      <c r="E42" s="6">
        <v>11.25</v>
      </c>
      <c r="F42" s="24">
        <f t="shared" si="0"/>
        <v>411</v>
      </c>
      <c r="G42" s="6">
        <v>2.23</v>
      </c>
      <c r="H42" s="24">
        <f t="shared" si="1"/>
        <v>367</v>
      </c>
      <c r="I42" s="6"/>
      <c r="J42" s="24">
        <f t="shared" si="2"/>
        <v>0</v>
      </c>
      <c r="K42" s="6">
        <v>2.14</v>
      </c>
      <c r="L42" s="24">
        <f t="shared" si="3"/>
        <v>35</v>
      </c>
      <c r="M42" s="59">
        <f t="shared" si="4"/>
        <v>813</v>
      </c>
      <c r="N42" s="64">
        <f t="shared" si="7"/>
        <v>813</v>
      </c>
      <c r="O42" s="65"/>
      <c r="P42" s="65"/>
      <c r="Q42" s="7">
        <f t="shared" si="6"/>
        <v>813</v>
      </c>
      <c r="R42" s="128">
        <v>40</v>
      </c>
    </row>
    <row r="43" spans="1:18" s="142" customFormat="1" x14ac:dyDescent="0.25">
      <c r="A43" s="109" t="s">
        <v>202</v>
      </c>
      <c r="B43" s="109" t="s">
        <v>203</v>
      </c>
      <c r="C43" s="115">
        <v>2007</v>
      </c>
      <c r="D43" s="135" t="s">
        <v>180</v>
      </c>
      <c r="E43" s="6">
        <v>11.59</v>
      </c>
      <c r="F43" s="24">
        <f t="shared" si="0"/>
        <v>367</v>
      </c>
      <c r="G43" s="6">
        <v>2.14</v>
      </c>
      <c r="H43" s="24">
        <f t="shared" si="1"/>
        <v>345</v>
      </c>
      <c r="I43" s="6"/>
      <c r="J43" s="24">
        <f t="shared" si="2"/>
        <v>0</v>
      </c>
      <c r="K43" s="6">
        <v>3.14</v>
      </c>
      <c r="L43" s="24">
        <f t="shared" si="3"/>
        <v>94</v>
      </c>
      <c r="M43" s="59">
        <f t="shared" si="4"/>
        <v>806</v>
      </c>
      <c r="N43" s="64">
        <f t="shared" si="7"/>
        <v>806</v>
      </c>
      <c r="O43" s="65"/>
      <c r="P43" s="65"/>
      <c r="Q43" s="7">
        <f t="shared" si="6"/>
        <v>806</v>
      </c>
      <c r="R43" s="128">
        <v>41</v>
      </c>
    </row>
    <row r="44" spans="1:18" s="142" customFormat="1" x14ac:dyDescent="0.25">
      <c r="A44" s="107" t="s">
        <v>132</v>
      </c>
      <c r="B44" s="107" t="s">
        <v>133</v>
      </c>
      <c r="C44" s="116">
        <v>2007</v>
      </c>
      <c r="D44" s="47" t="s">
        <v>122</v>
      </c>
      <c r="E44" s="6">
        <v>13.35</v>
      </c>
      <c r="F44" s="24">
        <f t="shared" si="0"/>
        <v>182</v>
      </c>
      <c r="G44" s="6">
        <v>2.14</v>
      </c>
      <c r="H44" s="24">
        <f t="shared" si="1"/>
        <v>345</v>
      </c>
      <c r="I44" s="6"/>
      <c r="J44" s="24">
        <f t="shared" si="2"/>
        <v>0</v>
      </c>
      <c r="K44" s="6">
        <v>3.82</v>
      </c>
      <c r="L44" s="24">
        <f t="shared" si="3"/>
        <v>135</v>
      </c>
      <c r="M44" s="59">
        <f t="shared" si="4"/>
        <v>662</v>
      </c>
      <c r="N44" s="64">
        <f t="shared" si="7"/>
        <v>662</v>
      </c>
      <c r="O44" s="65"/>
      <c r="P44" s="65"/>
      <c r="Q44" s="7">
        <f t="shared" si="6"/>
        <v>662</v>
      </c>
      <c r="R44" s="128">
        <v>42</v>
      </c>
    </row>
    <row r="45" spans="1:18" s="142" customFormat="1" x14ac:dyDescent="0.25">
      <c r="A45" s="109" t="s">
        <v>129</v>
      </c>
      <c r="B45" s="109" t="s">
        <v>130</v>
      </c>
      <c r="C45" s="115">
        <v>2007</v>
      </c>
      <c r="D45" s="47" t="s">
        <v>122</v>
      </c>
      <c r="E45" s="6">
        <v>12.68</v>
      </c>
      <c r="F45" s="24">
        <f t="shared" si="0"/>
        <v>244</v>
      </c>
      <c r="G45" s="6">
        <v>1.93</v>
      </c>
      <c r="H45" s="24">
        <f t="shared" si="1"/>
        <v>295</v>
      </c>
      <c r="I45" s="6"/>
      <c r="J45" s="24">
        <f t="shared" si="2"/>
        <v>0</v>
      </c>
      <c r="K45" s="6">
        <v>3.2</v>
      </c>
      <c r="L45" s="24">
        <f t="shared" si="3"/>
        <v>97</v>
      </c>
      <c r="M45" s="59">
        <f t="shared" si="4"/>
        <v>636</v>
      </c>
      <c r="N45" s="64">
        <f t="shared" si="7"/>
        <v>636</v>
      </c>
      <c r="O45" s="65"/>
      <c r="P45" s="65"/>
      <c r="Q45" s="7">
        <f t="shared" si="6"/>
        <v>636</v>
      </c>
      <c r="R45" s="128">
        <v>43</v>
      </c>
    </row>
    <row r="46" spans="1:18" s="142" customFormat="1" x14ac:dyDescent="0.25">
      <c r="A46" s="109" t="s">
        <v>63</v>
      </c>
      <c r="B46" s="109" t="s">
        <v>29</v>
      </c>
      <c r="C46" s="115">
        <v>2006</v>
      </c>
      <c r="D46" s="47" t="s">
        <v>11</v>
      </c>
      <c r="E46" s="6"/>
      <c r="F46" s="24">
        <f t="shared" si="0"/>
        <v>0</v>
      </c>
      <c r="G46" s="6">
        <v>0</v>
      </c>
      <c r="H46" s="24">
        <f t="shared" si="1"/>
        <v>0</v>
      </c>
      <c r="I46" s="6"/>
      <c r="J46" s="24">
        <f t="shared" si="2"/>
        <v>0</v>
      </c>
      <c r="K46" s="6">
        <v>0</v>
      </c>
      <c r="L46" s="24">
        <f t="shared" si="3"/>
        <v>0</v>
      </c>
      <c r="M46" s="59">
        <f t="shared" si="4"/>
        <v>0</v>
      </c>
      <c r="N46" s="64">
        <f t="shared" si="7"/>
        <v>0</v>
      </c>
      <c r="O46" s="65"/>
      <c r="P46" s="65"/>
      <c r="Q46" s="7">
        <f t="shared" si="6"/>
        <v>0</v>
      </c>
      <c r="R46" s="128">
        <v>44</v>
      </c>
    </row>
    <row r="47" spans="1:18" s="142" customFormat="1" x14ac:dyDescent="0.25">
      <c r="A47" s="109" t="s">
        <v>49</v>
      </c>
      <c r="B47" s="109" t="s">
        <v>50</v>
      </c>
      <c r="C47" s="115">
        <v>2006</v>
      </c>
      <c r="D47" s="47" t="s">
        <v>11</v>
      </c>
      <c r="E47" s="137"/>
      <c r="F47" s="138">
        <f t="shared" si="0"/>
        <v>0</v>
      </c>
      <c r="G47" s="137">
        <v>0</v>
      </c>
      <c r="H47" s="138">
        <f t="shared" si="1"/>
        <v>0</v>
      </c>
      <c r="I47" s="137"/>
      <c r="J47" s="138">
        <f t="shared" si="2"/>
        <v>0</v>
      </c>
      <c r="K47" s="137">
        <v>0</v>
      </c>
      <c r="L47" s="138">
        <f t="shared" si="3"/>
        <v>0</v>
      </c>
      <c r="M47" s="140">
        <f t="shared" si="4"/>
        <v>0</v>
      </c>
      <c r="N47" s="133">
        <f t="shared" si="7"/>
        <v>0</v>
      </c>
      <c r="O47" s="141"/>
      <c r="P47" s="141"/>
      <c r="Q47" s="109">
        <f t="shared" si="6"/>
        <v>0</v>
      </c>
      <c r="R47" s="128">
        <v>45</v>
      </c>
    </row>
    <row r="48" spans="1:18" s="142" customFormat="1" x14ac:dyDescent="0.25">
      <c r="A48" s="109" t="s">
        <v>57</v>
      </c>
      <c r="B48" s="109" t="s">
        <v>58</v>
      </c>
      <c r="C48" s="115">
        <v>2006</v>
      </c>
      <c r="D48" s="47" t="s">
        <v>11</v>
      </c>
      <c r="E48" s="6"/>
      <c r="F48" s="24">
        <f t="shared" si="0"/>
        <v>0</v>
      </c>
      <c r="G48" s="6">
        <v>0</v>
      </c>
      <c r="H48" s="24">
        <f t="shared" si="1"/>
        <v>0</v>
      </c>
      <c r="I48" s="6"/>
      <c r="J48" s="24">
        <f t="shared" si="2"/>
        <v>0</v>
      </c>
      <c r="K48" s="6">
        <v>0</v>
      </c>
      <c r="L48" s="24">
        <f t="shared" si="3"/>
        <v>0</v>
      </c>
      <c r="M48" s="59">
        <f t="shared" si="4"/>
        <v>0</v>
      </c>
      <c r="N48" s="64">
        <f t="shared" si="7"/>
        <v>0</v>
      </c>
      <c r="O48" s="65"/>
      <c r="P48" s="65"/>
      <c r="Q48" s="7">
        <f t="shared" si="6"/>
        <v>0</v>
      </c>
      <c r="R48" s="128">
        <v>47</v>
      </c>
    </row>
    <row r="49" spans="1:18" s="142" customFormat="1" x14ac:dyDescent="0.25">
      <c r="A49" s="109" t="s">
        <v>57</v>
      </c>
      <c r="B49" s="109" t="s">
        <v>260</v>
      </c>
      <c r="C49" s="115">
        <v>2007</v>
      </c>
      <c r="D49" s="135" t="s">
        <v>122</v>
      </c>
      <c r="E49" s="137"/>
      <c r="F49" s="138">
        <f t="shared" si="0"/>
        <v>0</v>
      </c>
      <c r="G49" s="137">
        <v>0</v>
      </c>
      <c r="H49" s="138">
        <f t="shared" si="1"/>
        <v>0</v>
      </c>
      <c r="I49" s="137"/>
      <c r="J49" s="138">
        <f t="shared" si="2"/>
        <v>0</v>
      </c>
      <c r="K49" s="137">
        <v>0</v>
      </c>
      <c r="L49" s="138">
        <f t="shared" si="3"/>
        <v>0</v>
      </c>
      <c r="M49" s="140">
        <f t="shared" si="4"/>
        <v>0</v>
      </c>
      <c r="N49" s="133">
        <f t="shared" si="7"/>
        <v>0</v>
      </c>
      <c r="O49" s="141"/>
      <c r="P49" s="141"/>
      <c r="Q49" s="109">
        <f t="shared" si="6"/>
        <v>0</v>
      </c>
      <c r="R49" s="128">
        <v>48</v>
      </c>
    </row>
    <row r="50" spans="1:18" s="142" customFormat="1" x14ac:dyDescent="0.25">
      <c r="A50" s="109" t="s">
        <v>64</v>
      </c>
      <c r="B50" s="109" t="s">
        <v>65</v>
      </c>
      <c r="C50" s="115">
        <v>2007</v>
      </c>
      <c r="D50" s="47" t="s">
        <v>11</v>
      </c>
      <c r="E50" s="137"/>
      <c r="F50" s="138">
        <f t="shared" si="0"/>
        <v>0</v>
      </c>
      <c r="G50" s="137">
        <v>0</v>
      </c>
      <c r="H50" s="138">
        <f t="shared" si="1"/>
        <v>0</v>
      </c>
      <c r="I50" s="137"/>
      <c r="J50" s="138">
        <f t="shared" si="2"/>
        <v>0</v>
      </c>
      <c r="K50" s="137">
        <v>0</v>
      </c>
      <c r="L50" s="138">
        <f t="shared" si="3"/>
        <v>0</v>
      </c>
      <c r="M50" s="140">
        <f t="shared" si="4"/>
        <v>0</v>
      </c>
      <c r="N50" s="133">
        <f t="shared" si="7"/>
        <v>0</v>
      </c>
      <c r="O50" s="141"/>
      <c r="P50" s="141"/>
      <c r="Q50" s="109">
        <f t="shared" si="6"/>
        <v>0</v>
      </c>
      <c r="R50" s="128">
        <v>49</v>
      </c>
    </row>
    <row r="51" spans="1:18" s="142" customFormat="1" x14ac:dyDescent="0.25">
      <c r="A51" s="109"/>
      <c r="B51" s="109"/>
      <c r="C51" s="115"/>
      <c r="D51" s="135"/>
      <c r="E51" s="137"/>
      <c r="F51" s="138"/>
      <c r="G51" s="137"/>
      <c r="H51" s="138">
        <f t="shared" ref="H51" si="8">IF(G51&lt;&gt;0,INT(2.4*((G51*100)-70)^1),0)</f>
        <v>0</v>
      </c>
      <c r="I51" s="137"/>
      <c r="J51" s="138"/>
      <c r="K51" s="137"/>
      <c r="L51" s="138"/>
      <c r="M51" s="140"/>
      <c r="N51" s="141"/>
      <c r="O51" s="141"/>
      <c r="P51" s="141"/>
      <c r="Q51" s="139"/>
      <c r="R51" s="128"/>
    </row>
    <row r="52" spans="1:18" s="31" customFormat="1" x14ac:dyDescent="0.25">
      <c r="A52" s="7"/>
      <c r="B52" s="7"/>
      <c r="C52" s="5"/>
      <c r="D52" s="47"/>
      <c r="E52" s="6"/>
      <c r="F52" s="24"/>
      <c r="G52" s="6"/>
      <c r="H52" s="24"/>
      <c r="I52" s="6"/>
      <c r="J52" s="24"/>
      <c r="K52" s="6"/>
      <c r="L52" s="24"/>
      <c r="M52" s="59"/>
      <c r="N52" s="65"/>
      <c r="O52" s="65"/>
      <c r="P52" s="65"/>
      <c r="Q52" s="23"/>
      <c r="R52" s="5"/>
    </row>
    <row r="53" spans="1:18" x14ac:dyDescent="0.25">
      <c r="A53" s="3" t="s">
        <v>0</v>
      </c>
      <c r="B53" s="3" t="s">
        <v>1</v>
      </c>
      <c r="C53" s="4" t="s">
        <v>2</v>
      </c>
      <c r="D53" s="46" t="s">
        <v>9</v>
      </c>
      <c r="E53" s="3" t="s">
        <v>3</v>
      </c>
      <c r="F53" s="3" t="s">
        <v>4</v>
      </c>
      <c r="G53" s="3" t="s">
        <v>5</v>
      </c>
      <c r="H53" s="3" t="s">
        <v>4</v>
      </c>
      <c r="I53" s="3" t="s">
        <v>6</v>
      </c>
      <c r="J53" s="3" t="s">
        <v>4</v>
      </c>
      <c r="K53" s="3" t="s">
        <v>7</v>
      </c>
      <c r="L53" s="3" t="s">
        <v>4</v>
      </c>
      <c r="M53" s="60" t="s">
        <v>17</v>
      </c>
      <c r="N53" s="66"/>
      <c r="O53" s="63"/>
      <c r="P53" s="63"/>
      <c r="Q53" s="4" t="s">
        <v>13</v>
      </c>
      <c r="R53" s="4" t="s">
        <v>8</v>
      </c>
    </row>
    <row r="54" spans="1:18" x14ac:dyDescent="0.25">
      <c r="A54" s="167" t="s">
        <v>18</v>
      </c>
      <c r="B54" s="168"/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9"/>
    </row>
    <row r="55" spans="1:18" ht="17.45" customHeight="1" x14ac:dyDescent="0.25">
      <c r="A55" s="7" t="s">
        <v>166</v>
      </c>
      <c r="B55" s="7" t="s">
        <v>165</v>
      </c>
      <c r="C55" s="5">
        <v>2006</v>
      </c>
      <c r="D55" s="47" t="s">
        <v>167</v>
      </c>
      <c r="E55" s="122">
        <v>8.75</v>
      </c>
      <c r="F55" s="115">
        <f t="shared" ref="F55:F76" si="9">IF(E55&lt;&gt;0,INT(8*(17.78-E55)^2.1),0)</f>
        <v>812</v>
      </c>
      <c r="G55" s="122">
        <v>4.25</v>
      </c>
      <c r="H55" s="115">
        <f t="shared" ref="H55:H76" si="10">IF(G55&lt;&gt;0,INT(2.4*((G55*100)-70)^1),0)</f>
        <v>852</v>
      </c>
      <c r="I55" s="109"/>
      <c r="J55" s="115">
        <f t="shared" ref="J55:J76" si="11">IF(I55&lt;&gt;0,INT(0.8465*((I55*100)-75)^1.42),0)</f>
        <v>0</v>
      </c>
      <c r="K55" s="122">
        <v>9.3000000000000007</v>
      </c>
      <c r="L55" s="115">
        <f t="shared" ref="L55:L76" si="12">IF(K55&lt;&gt;0,INT(56.0211*(K55-1.5)^1.05),0)</f>
        <v>484</v>
      </c>
      <c r="M55" s="132">
        <f t="shared" ref="M55:M76" si="13">SUM(F55+H55+J55+L55)</f>
        <v>2148</v>
      </c>
      <c r="N55" s="133">
        <f t="shared" ref="N55:N69" si="14">SUM(F55+H55+J55+L55)</f>
        <v>2148</v>
      </c>
      <c r="O55" s="133"/>
      <c r="P55" s="133"/>
      <c r="Q55" s="109">
        <f t="shared" ref="Q55:Q76" si="15">SUM(P55+O55+N55)</f>
        <v>2148</v>
      </c>
      <c r="R55" s="3">
        <v>1</v>
      </c>
    </row>
    <row r="56" spans="1:18" x14ac:dyDescent="0.25">
      <c r="A56" s="109" t="s">
        <v>166</v>
      </c>
      <c r="B56" s="109" t="s">
        <v>192</v>
      </c>
      <c r="C56" s="115">
        <v>2006</v>
      </c>
      <c r="D56" s="135" t="s">
        <v>180</v>
      </c>
      <c r="E56" s="122">
        <v>8.6199999999999992</v>
      </c>
      <c r="F56" s="115">
        <f t="shared" si="9"/>
        <v>837</v>
      </c>
      <c r="G56" s="122">
        <v>4.3499999999999996</v>
      </c>
      <c r="H56" s="115">
        <f t="shared" si="10"/>
        <v>876</v>
      </c>
      <c r="I56" s="109"/>
      <c r="J56" s="115">
        <f t="shared" si="11"/>
        <v>0</v>
      </c>
      <c r="K56" s="122">
        <v>5.94</v>
      </c>
      <c r="L56" s="115">
        <f t="shared" si="12"/>
        <v>267</v>
      </c>
      <c r="M56" s="132">
        <f t="shared" si="13"/>
        <v>1980</v>
      </c>
      <c r="N56" s="133">
        <f t="shared" si="14"/>
        <v>1980</v>
      </c>
      <c r="O56" s="133"/>
      <c r="P56" s="133"/>
      <c r="Q56" s="109">
        <f t="shared" si="15"/>
        <v>1980</v>
      </c>
      <c r="R56" s="3">
        <v>2</v>
      </c>
    </row>
    <row r="57" spans="1:18" x14ac:dyDescent="0.25">
      <c r="A57" s="109" t="s">
        <v>200</v>
      </c>
      <c r="B57" s="109" t="s">
        <v>201</v>
      </c>
      <c r="C57" s="115">
        <v>2006</v>
      </c>
      <c r="D57" s="135" t="s">
        <v>180</v>
      </c>
      <c r="E57" s="109">
        <v>9.4700000000000006</v>
      </c>
      <c r="F57" s="115">
        <f t="shared" si="9"/>
        <v>682</v>
      </c>
      <c r="G57" s="122">
        <v>3.93</v>
      </c>
      <c r="H57" s="115">
        <f t="shared" si="10"/>
        <v>775</v>
      </c>
      <c r="I57" s="109"/>
      <c r="J57" s="115">
        <f t="shared" si="11"/>
        <v>0</v>
      </c>
      <c r="K57" s="122">
        <v>8.43</v>
      </c>
      <c r="L57" s="115">
        <f t="shared" si="12"/>
        <v>427</v>
      </c>
      <c r="M57" s="132">
        <f t="shared" si="13"/>
        <v>1884</v>
      </c>
      <c r="N57" s="133">
        <f t="shared" si="14"/>
        <v>1884</v>
      </c>
      <c r="O57" s="136"/>
      <c r="P57" s="136"/>
      <c r="Q57" s="109">
        <f t="shared" si="15"/>
        <v>1884</v>
      </c>
      <c r="R57" s="3">
        <v>3</v>
      </c>
    </row>
    <row r="58" spans="1:18" x14ac:dyDescent="0.25">
      <c r="A58" s="107" t="s">
        <v>81</v>
      </c>
      <c r="B58" s="107" t="s">
        <v>82</v>
      </c>
      <c r="C58" s="29">
        <v>2006</v>
      </c>
      <c r="D58" s="47" t="s">
        <v>11</v>
      </c>
      <c r="E58" s="122">
        <v>9.56</v>
      </c>
      <c r="F58" s="115">
        <f t="shared" si="9"/>
        <v>667</v>
      </c>
      <c r="G58" s="122">
        <v>3.76</v>
      </c>
      <c r="H58" s="115">
        <f t="shared" si="10"/>
        <v>734</v>
      </c>
      <c r="I58" s="122"/>
      <c r="J58" s="115">
        <f t="shared" si="11"/>
        <v>0</v>
      </c>
      <c r="K58" s="122">
        <v>5.58</v>
      </c>
      <c r="L58" s="115">
        <f t="shared" si="12"/>
        <v>245</v>
      </c>
      <c r="M58" s="132">
        <f t="shared" si="13"/>
        <v>1646</v>
      </c>
      <c r="N58" s="133">
        <f t="shared" si="14"/>
        <v>1646</v>
      </c>
      <c r="O58" s="133"/>
      <c r="P58" s="133"/>
      <c r="Q58" s="109">
        <f t="shared" si="15"/>
        <v>1646</v>
      </c>
      <c r="R58" s="3">
        <v>4</v>
      </c>
    </row>
    <row r="59" spans="1:18" x14ac:dyDescent="0.25">
      <c r="A59" s="7" t="s">
        <v>84</v>
      </c>
      <c r="B59" s="7" t="s">
        <v>85</v>
      </c>
      <c r="C59" s="5">
        <v>2006</v>
      </c>
      <c r="D59" s="47" t="s">
        <v>11</v>
      </c>
      <c r="E59" s="109">
        <v>9.7799999999999994</v>
      </c>
      <c r="F59" s="115">
        <f t="shared" si="9"/>
        <v>630</v>
      </c>
      <c r="G59" s="122">
        <v>3.45</v>
      </c>
      <c r="H59" s="115">
        <f t="shared" si="10"/>
        <v>660</v>
      </c>
      <c r="I59" s="109"/>
      <c r="J59" s="115">
        <f t="shared" si="11"/>
        <v>0</v>
      </c>
      <c r="K59" s="122">
        <v>6.75</v>
      </c>
      <c r="L59" s="115">
        <f t="shared" si="12"/>
        <v>319</v>
      </c>
      <c r="M59" s="132">
        <f t="shared" si="13"/>
        <v>1609</v>
      </c>
      <c r="N59" s="133">
        <f t="shared" si="14"/>
        <v>1609</v>
      </c>
      <c r="O59" s="133"/>
      <c r="P59" s="133"/>
      <c r="Q59" s="109">
        <f t="shared" si="15"/>
        <v>1609</v>
      </c>
      <c r="R59" s="3">
        <v>5</v>
      </c>
    </row>
    <row r="60" spans="1:18" x14ac:dyDescent="0.25">
      <c r="A60" s="107" t="s">
        <v>83</v>
      </c>
      <c r="B60" s="107" t="s">
        <v>45</v>
      </c>
      <c r="C60" s="29">
        <v>2006</v>
      </c>
      <c r="D60" s="47" t="s">
        <v>11</v>
      </c>
      <c r="E60" s="19">
        <v>10.38</v>
      </c>
      <c r="F60" s="5">
        <f t="shared" si="9"/>
        <v>535</v>
      </c>
      <c r="G60" s="19">
        <v>3.63</v>
      </c>
      <c r="H60" s="5">
        <f t="shared" si="10"/>
        <v>703</v>
      </c>
      <c r="I60" s="7"/>
      <c r="J60" s="5">
        <f t="shared" si="11"/>
        <v>0</v>
      </c>
      <c r="K60" s="19">
        <v>6.98</v>
      </c>
      <c r="L60" s="5">
        <f t="shared" si="12"/>
        <v>334</v>
      </c>
      <c r="M60" s="58">
        <f t="shared" si="13"/>
        <v>1572</v>
      </c>
      <c r="N60" s="64">
        <f t="shared" si="14"/>
        <v>1572</v>
      </c>
      <c r="O60" s="64"/>
      <c r="P60" s="64"/>
      <c r="Q60" s="7">
        <f t="shared" si="15"/>
        <v>1572</v>
      </c>
      <c r="R60" s="3">
        <v>6</v>
      </c>
    </row>
    <row r="61" spans="1:18" s="8" customFormat="1" ht="15" x14ac:dyDescent="0.2">
      <c r="A61" s="109" t="s">
        <v>223</v>
      </c>
      <c r="B61" s="109" t="s">
        <v>224</v>
      </c>
      <c r="C61" s="115">
        <v>2006</v>
      </c>
      <c r="D61" s="135" t="s">
        <v>167</v>
      </c>
      <c r="E61" s="19">
        <v>10.26</v>
      </c>
      <c r="F61" s="5">
        <f t="shared" si="9"/>
        <v>553</v>
      </c>
      <c r="G61" s="19">
        <v>3.39</v>
      </c>
      <c r="H61" s="5">
        <f t="shared" si="10"/>
        <v>645</v>
      </c>
      <c r="I61" s="7"/>
      <c r="J61" s="5">
        <f t="shared" si="11"/>
        <v>0</v>
      </c>
      <c r="K61" s="19">
        <v>6.84</v>
      </c>
      <c r="L61" s="5">
        <f t="shared" si="12"/>
        <v>325</v>
      </c>
      <c r="M61" s="58">
        <f t="shared" si="13"/>
        <v>1523</v>
      </c>
      <c r="N61" s="64">
        <f t="shared" si="14"/>
        <v>1523</v>
      </c>
      <c r="O61" s="64"/>
      <c r="P61" s="64"/>
      <c r="Q61" s="7">
        <f t="shared" si="15"/>
        <v>1523</v>
      </c>
      <c r="R61" s="3">
        <v>7</v>
      </c>
    </row>
    <row r="62" spans="1:18" s="8" customFormat="1" ht="15" x14ac:dyDescent="0.2">
      <c r="A62" s="109" t="s">
        <v>172</v>
      </c>
      <c r="B62" s="109" t="s">
        <v>173</v>
      </c>
      <c r="C62" s="115">
        <v>2006</v>
      </c>
      <c r="D62" s="135" t="s">
        <v>167</v>
      </c>
      <c r="E62" s="19">
        <v>10.06</v>
      </c>
      <c r="F62" s="5">
        <f t="shared" si="9"/>
        <v>584</v>
      </c>
      <c r="G62" s="19">
        <v>3.4</v>
      </c>
      <c r="H62" s="5">
        <f t="shared" si="10"/>
        <v>648</v>
      </c>
      <c r="I62" s="7"/>
      <c r="J62" s="5">
        <f t="shared" si="11"/>
        <v>0</v>
      </c>
      <c r="K62" s="19">
        <v>5.87</v>
      </c>
      <c r="L62" s="5">
        <f t="shared" si="12"/>
        <v>263</v>
      </c>
      <c r="M62" s="58">
        <f t="shared" si="13"/>
        <v>1495</v>
      </c>
      <c r="N62" s="64">
        <f t="shared" si="14"/>
        <v>1495</v>
      </c>
      <c r="O62" s="64"/>
      <c r="P62" s="64"/>
      <c r="Q62" s="7">
        <f t="shared" si="15"/>
        <v>1495</v>
      </c>
      <c r="R62" s="3">
        <v>8</v>
      </c>
    </row>
    <row r="63" spans="1:18" s="8" customFormat="1" ht="15" x14ac:dyDescent="0.2">
      <c r="A63" s="109" t="s">
        <v>119</v>
      </c>
      <c r="B63" s="109" t="s">
        <v>130</v>
      </c>
      <c r="C63" s="115">
        <v>2007</v>
      </c>
      <c r="D63" s="49" t="s">
        <v>122</v>
      </c>
      <c r="E63" s="19">
        <v>10.34</v>
      </c>
      <c r="F63" s="5">
        <f t="shared" si="9"/>
        <v>541</v>
      </c>
      <c r="G63" s="19">
        <v>3.48</v>
      </c>
      <c r="H63" s="5">
        <f t="shared" si="10"/>
        <v>667</v>
      </c>
      <c r="I63" s="7"/>
      <c r="J63" s="5">
        <f t="shared" si="11"/>
        <v>0</v>
      </c>
      <c r="K63" s="19">
        <v>5.8</v>
      </c>
      <c r="L63" s="5">
        <f t="shared" si="12"/>
        <v>259</v>
      </c>
      <c r="M63" s="58">
        <f t="shared" si="13"/>
        <v>1467</v>
      </c>
      <c r="N63" s="64">
        <f t="shared" si="14"/>
        <v>1467</v>
      </c>
      <c r="O63" s="64"/>
      <c r="P63" s="64"/>
      <c r="Q63" s="7">
        <f t="shared" si="15"/>
        <v>1467</v>
      </c>
      <c r="R63" s="3">
        <v>9</v>
      </c>
    </row>
    <row r="64" spans="1:18" x14ac:dyDescent="0.25">
      <c r="A64" s="109" t="s">
        <v>148</v>
      </c>
      <c r="B64" s="109" t="s">
        <v>149</v>
      </c>
      <c r="C64" s="115">
        <v>2007</v>
      </c>
      <c r="D64" s="49" t="s">
        <v>122</v>
      </c>
      <c r="E64" s="19">
        <v>10.28</v>
      </c>
      <c r="F64" s="5">
        <f t="shared" si="9"/>
        <v>550</v>
      </c>
      <c r="G64" s="19">
        <v>3.34</v>
      </c>
      <c r="H64" s="5">
        <f t="shared" si="10"/>
        <v>633</v>
      </c>
      <c r="I64" s="19"/>
      <c r="J64" s="5">
        <f t="shared" si="11"/>
        <v>0</v>
      </c>
      <c r="K64" s="19">
        <v>5.38</v>
      </c>
      <c r="L64" s="5">
        <f t="shared" si="12"/>
        <v>232</v>
      </c>
      <c r="M64" s="58">
        <f t="shared" si="13"/>
        <v>1415</v>
      </c>
      <c r="N64" s="64">
        <f t="shared" si="14"/>
        <v>1415</v>
      </c>
      <c r="O64" s="64"/>
      <c r="P64" s="64"/>
      <c r="Q64" s="7">
        <f t="shared" si="15"/>
        <v>1415</v>
      </c>
      <c r="R64" s="3">
        <v>11</v>
      </c>
    </row>
    <row r="65" spans="1:18" x14ac:dyDescent="0.25">
      <c r="A65" s="109" t="s">
        <v>142</v>
      </c>
      <c r="B65" s="109" t="s">
        <v>143</v>
      </c>
      <c r="C65" s="115">
        <v>2007</v>
      </c>
      <c r="D65" s="49" t="s">
        <v>122</v>
      </c>
      <c r="E65" s="19">
        <v>10.220000000000001</v>
      </c>
      <c r="F65" s="5">
        <f t="shared" si="9"/>
        <v>559</v>
      </c>
      <c r="G65" s="19">
        <v>3.13</v>
      </c>
      <c r="H65" s="5">
        <f t="shared" si="10"/>
        <v>583</v>
      </c>
      <c r="I65" s="7"/>
      <c r="J65" s="5">
        <f t="shared" si="11"/>
        <v>0</v>
      </c>
      <c r="K65" s="19">
        <v>5.33</v>
      </c>
      <c r="L65" s="5">
        <f t="shared" si="12"/>
        <v>229</v>
      </c>
      <c r="M65" s="58">
        <f t="shared" si="13"/>
        <v>1371</v>
      </c>
      <c r="N65" s="64">
        <f t="shared" si="14"/>
        <v>1371</v>
      </c>
      <c r="O65" s="64"/>
      <c r="P65" s="64"/>
      <c r="Q65" s="7">
        <f t="shared" si="15"/>
        <v>1371</v>
      </c>
      <c r="R65" s="3">
        <v>12</v>
      </c>
    </row>
    <row r="66" spans="1:18" x14ac:dyDescent="0.25">
      <c r="A66" s="109" t="s">
        <v>144</v>
      </c>
      <c r="B66" s="109" t="s">
        <v>145</v>
      </c>
      <c r="C66" s="115">
        <v>2007</v>
      </c>
      <c r="D66" s="49" t="s">
        <v>122</v>
      </c>
      <c r="E66" s="137">
        <v>10.08</v>
      </c>
      <c r="F66" s="115">
        <f t="shared" si="9"/>
        <v>581</v>
      </c>
      <c r="G66" s="122">
        <v>2.95</v>
      </c>
      <c r="H66" s="115">
        <f t="shared" si="10"/>
        <v>540</v>
      </c>
      <c r="I66" s="137"/>
      <c r="J66" s="115">
        <f t="shared" si="11"/>
        <v>0</v>
      </c>
      <c r="K66" s="137">
        <v>5.64</v>
      </c>
      <c r="L66" s="115">
        <f t="shared" si="12"/>
        <v>249</v>
      </c>
      <c r="M66" s="132">
        <f t="shared" si="13"/>
        <v>1370</v>
      </c>
      <c r="N66" s="133">
        <f t="shared" si="14"/>
        <v>1370</v>
      </c>
      <c r="O66" s="133"/>
      <c r="P66" s="133"/>
      <c r="Q66" s="109">
        <f t="shared" si="15"/>
        <v>1370</v>
      </c>
      <c r="R66" s="3">
        <v>13</v>
      </c>
    </row>
    <row r="67" spans="1:18" x14ac:dyDescent="0.25">
      <c r="A67" s="109" t="s">
        <v>151</v>
      </c>
      <c r="B67" s="109" t="s">
        <v>152</v>
      </c>
      <c r="C67" s="115">
        <v>2006</v>
      </c>
      <c r="D67" s="49" t="s">
        <v>122</v>
      </c>
      <c r="E67" s="122">
        <v>10.19</v>
      </c>
      <c r="F67" s="115">
        <f t="shared" si="9"/>
        <v>564</v>
      </c>
      <c r="G67" s="122">
        <v>3.09</v>
      </c>
      <c r="H67" s="115">
        <f t="shared" si="10"/>
        <v>573</v>
      </c>
      <c r="I67" s="109"/>
      <c r="J67" s="115">
        <f t="shared" si="11"/>
        <v>0</v>
      </c>
      <c r="K67" s="122">
        <v>5.1100000000000003</v>
      </c>
      <c r="L67" s="115">
        <f t="shared" si="12"/>
        <v>215</v>
      </c>
      <c r="M67" s="132">
        <f t="shared" si="13"/>
        <v>1352</v>
      </c>
      <c r="N67" s="133">
        <f t="shared" si="14"/>
        <v>1352</v>
      </c>
      <c r="O67" s="133"/>
      <c r="P67" s="133"/>
      <c r="Q67" s="109">
        <f t="shared" si="15"/>
        <v>1352</v>
      </c>
      <c r="R67" s="3">
        <v>14</v>
      </c>
    </row>
    <row r="68" spans="1:18" s="129" customFormat="1" x14ac:dyDescent="0.25">
      <c r="A68" s="107" t="s">
        <v>79</v>
      </c>
      <c r="B68" s="107" t="s">
        <v>80</v>
      </c>
      <c r="C68" s="29">
        <v>2006</v>
      </c>
      <c r="D68" s="47" t="s">
        <v>11</v>
      </c>
      <c r="E68" s="19">
        <v>10.62</v>
      </c>
      <c r="F68" s="5">
        <f t="shared" si="9"/>
        <v>499</v>
      </c>
      <c r="G68" s="19">
        <v>3.09</v>
      </c>
      <c r="H68" s="5">
        <f t="shared" si="10"/>
        <v>573</v>
      </c>
      <c r="I68" s="19"/>
      <c r="J68" s="5">
        <f t="shared" si="11"/>
        <v>0</v>
      </c>
      <c r="K68" s="19">
        <v>5.86</v>
      </c>
      <c r="L68" s="5">
        <f t="shared" si="12"/>
        <v>262</v>
      </c>
      <c r="M68" s="58">
        <f t="shared" si="13"/>
        <v>1334</v>
      </c>
      <c r="N68" s="64">
        <f t="shared" si="14"/>
        <v>1334</v>
      </c>
      <c r="O68" s="64"/>
      <c r="P68" s="64"/>
      <c r="Q68" s="7">
        <f t="shared" si="15"/>
        <v>1334</v>
      </c>
      <c r="R68" s="128">
        <v>15</v>
      </c>
    </row>
    <row r="69" spans="1:18" s="129" customFormat="1" x14ac:dyDescent="0.25">
      <c r="A69" s="112" t="s">
        <v>96</v>
      </c>
      <c r="B69" s="112" t="s">
        <v>150</v>
      </c>
      <c r="C69" s="158">
        <v>2007</v>
      </c>
      <c r="D69" s="49" t="s">
        <v>122</v>
      </c>
      <c r="E69" s="19">
        <v>10.19</v>
      </c>
      <c r="F69" s="5">
        <f t="shared" si="9"/>
        <v>564</v>
      </c>
      <c r="G69" s="19">
        <v>3.04</v>
      </c>
      <c r="H69" s="5">
        <f t="shared" si="10"/>
        <v>561</v>
      </c>
      <c r="I69" s="7"/>
      <c r="J69" s="5">
        <f t="shared" si="11"/>
        <v>0</v>
      </c>
      <c r="K69" s="19">
        <v>4.7</v>
      </c>
      <c r="L69" s="5">
        <f t="shared" si="12"/>
        <v>190</v>
      </c>
      <c r="M69" s="58">
        <f t="shared" si="13"/>
        <v>1315</v>
      </c>
      <c r="N69" s="64">
        <f t="shared" si="14"/>
        <v>1315</v>
      </c>
      <c r="O69" s="64"/>
      <c r="P69" s="64"/>
      <c r="Q69" s="7">
        <f t="shared" si="15"/>
        <v>1315</v>
      </c>
      <c r="R69" s="128">
        <v>16</v>
      </c>
    </row>
    <row r="70" spans="1:18" s="129" customFormat="1" x14ac:dyDescent="0.25">
      <c r="A70" s="114" t="s">
        <v>77</v>
      </c>
      <c r="B70" s="114" t="s">
        <v>78</v>
      </c>
      <c r="C70" s="37">
        <v>2007</v>
      </c>
      <c r="D70" s="47" t="s">
        <v>11</v>
      </c>
      <c r="E70" s="19">
        <v>10.61</v>
      </c>
      <c r="F70" s="5">
        <f t="shared" si="9"/>
        <v>500</v>
      </c>
      <c r="G70" s="19">
        <v>3.06</v>
      </c>
      <c r="H70" s="5">
        <f t="shared" si="10"/>
        <v>566</v>
      </c>
      <c r="I70" s="7"/>
      <c r="J70" s="5">
        <f t="shared" si="11"/>
        <v>0</v>
      </c>
      <c r="K70" s="19">
        <v>4.82</v>
      </c>
      <c r="L70" s="5">
        <f t="shared" si="12"/>
        <v>197</v>
      </c>
      <c r="M70" s="58">
        <f t="shared" si="13"/>
        <v>1263</v>
      </c>
      <c r="N70" s="64">
        <f t="shared" ref="N70:N76" si="16">SUM(F70+H70+J70+L70)</f>
        <v>1263</v>
      </c>
      <c r="O70" s="64"/>
      <c r="P70" s="64"/>
      <c r="Q70" s="7">
        <f t="shared" si="15"/>
        <v>1263</v>
      </c>
      <c r="R70" s="128">
        <v>17</v>
      </c>
    </row>
    <row r="71" spans="1:18" s="129" customFormat="1" x14ac:dyDescent="0.25">
      <c r="A71" s="112" t="s">
        <v>196</v>
      </c>
      <c r="B71" s="112" t="s">
        <v>197</v>
      </c>
      <c r="C71" s="158">
        <v>2007</v>
      </c>
      <c r="D71" s="135" t="s">
        <v>180</v>
      </c>
      <c r="E71" s="19">
        <v>10.96</v>
      </c>
      <c r="F71" s="5">
        <f t="shared" si="9"/>
        <v>450</v>
      </c>
      <c r="G71" s="19">
        <v>2.88</v>
      </c>
      <c r="H71" s="5">
        <f t="shared" si="10"/>
        <v>523</v>
      </c>
      <c r="I71" s="7"/>
      <c r="J71" s="5">
        <f t="shared" si="11"/>
        <v>0</v>
      </c>
      <c r="K71" s="19">
        <v>5.83</v>
      </c>
      <c r="L71" s="5">
        <f t="shared" si="12"/>
        <v>261</v>
      </c>
      <c r="M71" s="58">
        <f t="shared" si="13"/>
        <v>1234</v>
      </c>
      <c r="N71" s="64">
        <f t="shared" si="16"/>
        <v>1234</v>
      </c>
      <c r="O71" s="64"/>
      <c r="P71" s="64"/>
      <c r="Q71" s="7">
        <f t="shared" si="15"/>
        <v>1234</v>
      </c>
      <c r="R71" s="128">
        <v>18</v>
      </c>
    </row>
    <row r="72" spans="1:18" s="129" customFormat="1" x14ac:dyDescent="0.25">
      <c r="A72" s="145" t="s">
        <v>198</v>
      </c>
      <c r="B72" s="145" t="s">
        <v>199</v>
      </c>
      <c r="C72" s="146">
        <v>2007</v>
      </c>
      <c r="D72" s="135" t="s">
        <v>180</v>
      </c>
      <c r="E72" s="39">
        <v>11.13</v>
      </c>
      <c r="F72" s="5">
        <f t="shared" si="9"/>
        <v>427</v>
      </c>
      <c r="G72" s="39">
        <v>3.06</v>
      </c>
      <c r="H72" s="24">
        <f t="shared" si="10"/>
        <v>566</v>
      </c>
      <c r="I72" s="23"/>
      <c r="J72" s="24">
        <f t="shared" si="11"/>
        <v>0</v>
      </c>
      <c r="K72" s="39">
        <v>5.24</v>
      </c>
      <c r="L72" s="24">
        <f t="shared" si="12"/>
        <v>223</v>
      </c>
      <c r="M72" s="58">
        <f t="shared" si="13"/>
        <v>1216</v>
      </c>
      <c r="N72" s="64">
        <f t="shared" si="16"/>
        <v>1216</v>
      </c>
      <c r="O72" s="64"/>
      <c r="P72" s="64"/>
      <c r="Q72" s="7">
        <f t="shared" si="15"/>
        <v>1216</v>
      </c>
      <c r="R72" s="128">
        <v>19</v>
      </c>
    </row>
    <row r="73" spans="1:18" s="129" customFormat="1" x14ac:dyDescent="0.25">
      <c r="A73" s="109" t="s">
        <v>117</v>
      </c>
      <c r="B73" s="109" t="s">
        <v>225</v>
      </c>
      <c r="C73" s="115">
        <v>2007</v>
      </c>
      <c r="D73" s="135" t="s">
        <v>167</v>
      </c>
      <c r="E73" s="19">
        <v>10.34</v>
      </c>
      <c r="F73" s="5">
        <f t="shared" si="9"/>
        <v>541</v>
      </c>
      <c r="G73" s="19">
        <v>2.88</v>
      </c>
      <c r="H73" s="24">
        <f t="shared" si="10"/>
        <v>523</v>
      </c>
      <c r="I73" s="7"/>
      <c r="J73" s="24">
        <f t="shared" si="11"/>
        <v>0</v>
      </c>
      <c r="K73" s="19">
        <v>3.9</v>
      </c>
      <c r="L73" s="24">
        <f t="shared" si="12"/>
        <v>140</v>
      </c>
      <c r="M73" s="58">
        <f t="shared" si="13"/>
        <v>1204</v>
      </c>
      <c r="N73" s="64">
        <f t="shared" si="16"/>
        <v>1204</v>
      </c>
      <c r="O73" s="64"/>
      <c r="P73" s="64"/>
      <c r="Q73" s="7">
        <f t="shared" si="15"/>
        <v>1204</v>
      </c>
      <c r="R73" s="128">
        <v>20</v>
      </c>
    </row>
    <row r="74" spans="1:18" s="129" customFormat="1" x14ac:dyDescent="0.25">
      <c r="A74" s="109" t="s">
        <v>36</v>
      </c>
      <c r="B74" s="109" t="s">
        <v>195</v>
      </c>
      <c r="C74" s="115">
        <v>2007</v>
      </c>
      <c r="D74" s="135" t="s">
        <v>180</v>
      </c>
      <c r="E74" s="19">
        <v>10.87</v>
      </c>
      <c r="F74" s="5">
        <f t="shared" si="9"/>
        <v>463</v>
      </c>
      <c r="G74" s="19">
        <v>2.5299999999999998</v>
      </c>
      <c r="H74" s="24">
        <f t="shared" si="10"/>
        <v>439</v>
      </c>
      <c r="I74" s="7"/>
      <c r="J74" s="24">
        <f t="shared" si="11"/>
        <v>0</v>
      </c>
      <c r="K74" s="19">
        <v>4.37</v>
      </c>
      <c r="L74" s="24">
        <f t="shared" si="12"/>
        <v>169</v>
      </c>
      <c r="M74" s="58">
        <f t="shared" si="13"/>
        <v>1071</v>
      </c>
      <c r="N74" s="64">
        <f t="shared" si="16"/>
        <v>1071</v>
      </c>
      <c r="O74" s="64"/>
      <c r="P74" s="64"/>
      <c r="Q74" s="7">
        <f t="shared" si="15"/>
        <v>1071</v>
      </c>
      <c r="R74" s="128">
        <v>21</v>
      </c>
    </row>
    <row r="75" spans="1:18" s="129" customFormat="1" x14ac:dyDescent="0.25">
      <c r="A75" s="109" t="s">
        <v>146</v>
      </c>
      <c r="B75" s="109" t="s">
        <v>147</v>
      </c>
      <c r="C75" s="115">
        <v>2007</v>
      </c>
      <c r="D75" s="49" t="s">
        <v>122</v>
      </c>
      <c r="E75" s="122">
        <v>10.88</v>
      </c>
      <c r="F75" s="115">
        <f t="shared" si="9"/>
        <v>462</v>
      </c>
      <c r="G75" s="122">
        <v>2.5</v>
      </c>
      <c r="H75" s="138">
        <f t="shared" si="10"/>
        <v>432</v>
      </c>
      <c r="I75" s="109"/>
      <c r="J75" s="138">
        <f t="shared" si="11"/>
        <v>0</v>
      </c>
      <c r="K75" s="122">
        <v>4.28</v>
      </c>
      <c r="L75" s="138">
        <f t="shared" si="12"/>
        <v>163</v>
      </c>
      <c r="M75" s="132">
        <f t="shared" si="13"/>
        <v>1057</v>
      </c>
      <c r="N75" s="133">
        <f t="shared" si="16"/>
        <v>1057</v>
      </c>
      <c r="O75" s="133"/>
      <c r="P75" s="133"/>
      <c r="Q75" s="109">
        <f t="shared" si="15"/>
        <v>1057</v>
      </c>
      <c r="R75" s="128">
        <v>22</v>
      </c>
    </row>
    <row r="76" spans="1:18" s="129" customFormat="1" x14ac:dyDescent="0.25">
      <c r="A76" s="109" t="s">
        <v>226</v>
      </c>
      <c r="B76" s="109" t="s">
        <v>227</v>
      </c>
      <c r="C76" s="115">
        <v>2007</v>
      </c>
      <c r="D76" s="135" t="s">
        <v>167</v>
      </c>
      <c r="E76" s="137">
        <v>11.3</v>
      </c>
      <c r="F76" s="115">
        <f t="shared" si="9"/>
        <v>404</v>
      </c>
      <c r="G76" s="122">
        <v>2.5299999999999998</v>
      </c>
      <c r="H76" s="138">
        <f t="shared" si="10"/>
        <v>439</v>
      </c>
      <c r="I76" s="137"/>
      <c r="J76" s="138">
        <f t="shared" si="11"/>
        <v>0</v>
      </c>
      <c r="K76" s="137">
        <v>4.0599999999999996</v>
      </c>
      <c r="L76" s="138">
        <f t="shared" si="12"/>
        <v>150</v>
      </c>
      <c r="M76" s="132">
        <f t="shared" si="13"/>
        <v>993</v>
      </c>
      <c r="N76" s="133">
        <f t="shared" si="16"/>
        <v>993</v>
      </c>
      <c r="O76" s="133"/>
      <c r="P76" s="133"/>
      <c r="Q76" s="109">
        <f t="shared" si="15"/>
        <v>993</v>
      </c>
      <c r="R76" s="128">
        <v>23</v>
      </c>
    </row>
    <row r="77" spans="1:18" x14ac:dyDescent="0.25">
      <c r="A77" s="96"/>
      <c r="B77" s="96"/>
      <c r="C77" s="29"/>
      <c r="D77" s="49"/>
      <c r="E77" s="19"/>
      <c r="F77" s="5">
        <f t="shared" ref="F77:F81" si="17">IF(E77&lt;&gt;0,INT(8*(17.78-E77)^2.1),0)</f>
        <v>0</v>
      </c>
      <c r="G77" s="19"/>
      <c r="H77" s="24">
        <f t="shared" ref="H77:H81" si="18">IF(G77&lt;&gt;0,INT(2.4*((G77*100)-70)^1),0)</f>
        <v>0</v>
      </c>
      <c r="I77" s="7"/>
      <c r="J77" s="24">
        <f t="shared" ref="J77:J81" si="19">IF(I77&lt;&gt;0,INT(0.8465*((I77*100)-75)^1.42),0)</f>
        <v>0</v>
      </c>
      <c r="K77" s="19"/>
      <c r="L77" s="24">
        <f t="shared" ref="L77:L81" si="20">IF(K77&lt;&gt;0,INT(56.0211*(K77-1.5)^1.05),0)</f>
        <v>0</v>
      </c>
      <c r="M77" s="58">
        <f t="shared" ref="M77:M81" si="21">SUM(F77+H77+J77+L77)</f>
        <v>0</v>
      </c>
      <c r="N77" s="64">
        <f t="shared" ref="N77:N81" si="22">SUM(F77+H77+J77+L77)</f>
        <v>0</v>
      </c>
      <c r="O77" s="64"/>
      <c r="P77" s="64"/>
      <c r="Q77" s="7">
        <f t="shared" ref="Q77:Q81" si="23">SUM(P77+O77+N77)</f>
        <v>0</v>
      </c>
      <c r="R77" s="3">
        <v>24</v>
      </c>
    </row>
    <row r="78" spans="1:18" x14ac:dyDescent="0.25">
      <c r="A78" s="93"/>
      <c r="B78" s="93"/>
      <c r="C78" s="5"/>
      <c r="D78" s="47"/>
      <c r="E78" s="19"/>
      <c r="F78" s="5">
        <f t="shared" si="17"/>
        <v>0</v>
      </c>
      <c r="G78" s="19"/>
      <c r="H78" s="5">
        <f t="shared" si="18"/>
        <v>0</v>
      </c>
      <c r="I78" s="7"/>
      <c r="J78" s="5">
        <f t="shared" si="19"/>
        <v>0</v>
      </c>
      <c r="K78" s="19"/>
      <c r="L78" s="5">
        <f t="shared" si="20"/>
        <v>0</v>
      </c>
      <c r="M78" s="58">
        <f t="shared" si="21"/>
        <v>0</v>
      </c>
      <c r="N78" s="64">
        <f t="shared" si="22"/>
        <v>0</v>
      </c>
      <c r="O78" s="64"/>
      <c r="P78" s="64"/>
      <c r="Q78" s="7">
        <f t="shared" si="23"/>
        <v>0</v>
      </c>
      <c r="R78" s="3">
        <v>25</v>
      </c>
    </row>
    <row r="79" spans="1:18" x14ac:dyDescent="0.25">
      <c r="A79" s="93"/>
      <c r="B79" s="93"/>
      <c r="C79" s="5"/>
      <c r="D79" s="47"/>
      <c r="E79" s="7"/>
      <c r="F79" s="5">
        <f t="shared" si="17"/>
        <v>0</v>
      </c>
      <c r="G79" s="19"/>
      <c r="H79" s="5">
        <f t="shared" si="18"/>
        <v>0</v>
      </c>
      <c r="I79" s="7"/>
      <c r="J79" s="5">
        <f t="shared" si="19"/>
        <v>0</v>
      </c>
      <c r="K79" s="19"/>
      <c r="L79" s="5">
        <f t="shared" si="20"/>
        <v>0</v>
      </c>
      <c r="M79" s="58">
        <f t="shared" si="21"/>
        <v>0</v>
      </c>
      <c r="N79" s="64">
        <f t="shared" si="22"/>
        <v>0</v>
      </c>
      <c r="O79" s="67"/>
      <c r="P79" s="67"/>
      <c r="Q79" s="7">
        <f t="shared" si="23"/>
        <v>0</v>
      </c>
      <c r="R79" s="3">
        <v>26</v>
      </c>
    </row>
    <row r="80" spans="1:18" x14ac:dyDescent="0.25">
      <c r="A80" s="96"/>
      <c r="B80" s="96"/>
      <c r="C80" s="29"/>
      <c r="D80" s="49"/>
      <c r="E80" s="19"/>
      <c r="F80" s="5">
        <f t="shared" si="17"/>
        <v>0</v>
      </c>
      <c r="G80" s="19"/>
      <c r="H80" s="5">
        <f t="shared" si="18"/>
        <v>0</v>
      </c>
      <c r="I80" s="7"/>
      <c r="J80" s="5">
        <f t="shared" si="19"/>
        <v>0</v>
      </c>
      <c r="K80" s="19"/>
      <c r="L80" s="5">
        <f t="shared" si="20"/>
        <v>0</v>
      </c>
      <c r="M80" s="58">
        <f t="shared" si="21"/>
        <v>0</v>
      </c>
      <c r="N80" s="64">
        <f t="shared" si="22"/>
        <v>0</v>
      </c>
      <c r="O80" s="64"/>
      <c r="P80" s="64"/>
      <c r="Q80" s="7">
        <f t="shared" si="23"/>
        <v>0</v>
      </c>
      <c r="R80" s="3">
        <v>27</v>
      </c>
    </row>
    <row r="81" spans="1:18" x14ac:dyDescent="0.25">
      <c r="A81" s="96"/>
      <c r="B81" s="96"/>
      <c r="C81" s="29"/>
      <c r="D81" s="49"/>
      <c r="E81" s="19"/>
      <c r="F81" s="5">
        <f t="shared" si="17"/>
        <v>0</v>
      </c>
      <c r="G81" s="19"/>
      <c r="H81" s="5">
        <f t="shared" si="18"/>
        <v>0</v>
      </c>
      <c r="I81" s="7"/>
      <c r="J81" s="5">
        <f t="shared" si="19"/>
        <v>0</v>
      </c>
      <c r="K81" s="19"/>
      <c r="L81" s="5">
        <f t="shared" si="20"/>
        <v>0</v>
      </c>
      <c r="M81" s="58">
        <f t="shared" si="21"/>
        <v>0</v>
      </c>
      <c r="N81" s="64">
        <f t="shared" si="22"/>
        <v>0</v>
      </c>
      <c r="O81" s="64"/>
      <c r="P81" s="64"/>
      <c r="Q81" s="7">
        <f t="shared" si="23"/>
        <v>0</v>
      </c>
      <c r="R81" s="3">
        <v>28</v>
      </c>
    </row>
  </sheetData>
  <sortState ref="A4:Q50">
    <sortCondition descending="1" ref="M4:M50"/>
  </sortState>
  <mergeCells count="2">
    <mergeCell ref="A3:R3"/>
    <mergeCell ref="A54:R54"/>
  </mergeCells>
  <phoneticPr fontId="2" type="noConversion"/>
  <pageMargins left="0.75" right="0.75" top="1" bottom="1" header="0.5" footer="0.5"/>
  <pageSetup paperSize="9" orientation="landscape" horizontalDpi="4294967294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9"/>
  <sheetViews>
    <sheetView topLeftCell="A11" zoomScale="70" zoomScaleNormal="70" workbookViewId="0">
      <selection activeCell="O42" sqref="O42"/>
    </sheetView>
  </sheetViews>
  <sheetFormatPr defaultRowHeight="15.75" x14ac:dyDescent="0.25"/>
  <cols>
    <col min="1" max="1" width="22.42578125" style="2" customWidth="1"/>
    <col min="2" max="2" width="18.5703125" style="2" bestFit="1" customWidth="1"/>
    <col min="3" max="3" width="12.140625" style="10" bestFit="1" customWidth="1"/>
    <col min="4" max="4" width="14.7109375" style="9" customWidth="1"/>
    <col min="5" max="5" width="7.140625" style="2" bestFit="1" customWidth="1"/>
    <col min="6" max="6" width="10.140625" style="2" customWidth="1"/>
    <col min="7" max="7" width="11.140625" style="2" bestFit="1" customWidth="1"/>
    <col min="8" max="8" width="8.5703125" style="2" bestFit="1" customWidth="1"/>
    <col min="9" max="9" width="9.140625" style="2" customWidth="1"/>
    <col min="10" max="10" width="8.42578125" style="2" customWidth="1"/>
    <col min="11" max="11" width="12.140625" style="2" bestFit="1" customWidth="1"/>
    <col min="12" max="12" width="9.28515625" style="2" customWidth="1"/>
    <col min="13" max="13" width="20.28515625" style="61" customWidth="1"/>
    <col min="14" max="14" width="20.28515625" style="81" customWidth="1"/>
    <col min="15" max="16" width="13.42578125" style="68" customWidth="1"/>
    <col min="17" max="17" width="29.7109375" style="2" customWidth="1"/>
    <col min="18" max="18" width="13.5703125" style="2" customWidth="1"/>
    <col min="19" max="16384" width="9.140625" style="2"/>
  </cols>
  <sheetData>
    <row r="1" spans="1:18" x14ac:dyDescent="0.25">
      <c r="A1" s="20"/>
      <c r="B1" s="8"/>
      <c r="D1" s="10"/>
      <c r="E1" s="8"/>
      <c r="F1" s="8"/>
      <c r="G1" s="8"/>
      <c r="H1" s="8"/>
      <c r="I1" s="8"/>
      <c r="J1" s="8"/>
      <c r="K1" s="8"/>
      <c r="L1" s="8"/>
      <c r="M1" s="69"/>
      <c r="N1" s="72"/>
      <c r="O1" s="62"/>
      <c r="P1" s="73"/>
      <c r="Q1" s="8"/>
      <c r="R1" s="8"/>
    </row>
    <row r="2" spans="1:18" ht="16.5" thickBot="1" x14ac:dyDescent="0.3">
      <c r="A2" s="16" t="s">
        <v>0</v>
      </c>
      <c r="B2" s="16" t="s">
        <v>1</v>
      </c>
      <c r="C2" s="4" t="s">
        <v>2</v>
      </c>
      <c r="D2" s="4" t="s">
        <v>9</v>
      </c>
      <c r="E2" s="3" t="s">
        <v>3</v>
      </c>
      <c r="F2" s="3" t="s">
        <v>4</v>
      </c>
      <c r="G2" s="3" t="s">
        <v>5</v>
      </c>
      <c r="H2" s="3" t="s">
        <v>4</v>
      </c>
      <c r="I2" s="3" t="s">
        <v>6</v>
      </c>
      <c r="J2" s="3" t="s">
        <v>4</v>
      </c>
      <c r="K2" s="3" t="s">
        <v>7</v>
      </c>
      <c r="L2" s="3" t="s">
        <v>4</v>
      </c>
      <c r="M2" s="70" t="s">
        <v>15</v>
      </c>
      <c r="N2" s="74"/>
      <c r="O2" s="63"/>
      <c r="P2" s="75"/>
      <c r="Q2" s="4" t="s">
        <v>13</v>
      </c>
      <c r="R2" s="4" t="s">
        <v>8</v>
      </c>
    </row>
    <row r="3" spans="1:18" x14ac:dyDescent="0.25">
      <c r="A3" s="170" t="s">
        <v>20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2"/>
    </row>
    <row r="4" spans="1:18" x14ac:dyDescent="0.25">
      <c r="A4" s="108" t="s">
        <v>86</v>
      </c>
      <c r="B4" s="108" t="s">
        <v>87</v>
      </c>
      <c r="C4" s="5">
        <v>2005</v>
      </c>
      <c r="D4" s="5" t="s">
        <v>11</v>
      </c>
      <c r="E4" s="6">
        <v>8.4</v>
      </c>
      <c r="F4" s="5">
        <f t="shared" ref="F4:F12" si="0">IF(E4&lt;&gt;0,INT(8*(17.78-E4)^2.1),0)</f>
        <v>880</v>
      </c>
      <c r="G4" s="6">
        <v>4.54</v>
      </c>
      <c r="H4" s="5">
        <f t="shared" ref="H4:H12" si="1">IF(G4&lt;&gt;0,INT(2.4*((G4*100)-70)^1),0)</f>
        <v>921</v>
      </c>
      <c r="I4" s="6"/>
      <c r="J4" s="5">
        <f t="shared" ref="J4:J12" si="2">IF(I4&lt;&gt;0,INT(0.8465*((I4*100)-75)^1.42),0)</f>
        <v>0</v>
      </c>
      <c r="K4" s="6">
        <v>9.25</v>
      </c>
      <c r="L4" s="5">
        <f t="shared" ref="L4:L26" si="3">IF(K4&lt;&gt;0,INT(56.0211*(K4-1.5)^1.05),0)</f>
        <v>480</v>
      </c>
      <c r="M4" s="71">
        <f t="shared" ref="M4:M26" si="4">SUM(F4+H4+L4)</f>
        <v>2281</v>
      </c>
      <c r="N4" s="76">
        <f t="shared" ref="N4:N26" si="5">SUM(F4+H4+J4+L4)</f>
        <v>2281</v>
      </c>
      <c r="O4" s="77"/>
      <c r="P4" s="78"/>
      <c r="Q4" s="55">
        <f t="shared" ref="Q4:Q26" si="6">SUM(N4+O4+P4)</f>
        <v>2281</v>
      </c>
      <c r="R4" s="3">
        <v>1</v>
      </c>
    </row>
    <row r="5" spans="1:18" x14ac:dyDescent="0.25">
      <c r="A5" s="109" t="s">
        <v>94</v>
      </c>
      <c r="B5" s="109" t="s">
        <v>243</v>
      </c>
      <c r="C5" s="115">
        <v>2004</v>
      </c>
      <c r="D5" s="115" t="s">
        <v>167</v>
      </c>
      <c r="E5" s="137">
        <v>8.8699999999999992</v>
      </c>
      <c r="F5" s="115">
        <f t="shared" si="0"/>
        <v>790</v>
      </c>
      <c r="G5" s="137">
        <v>4</v>
      </c>
      <c r="H5" s="115">
        <f t="shared" si="1"/>
        <v>792</v>
      </c>
      <c r="I5" s="137"/>
      <c r="J5" s="115">
        <f t="shared" si="2"/>
        <v>0</v>
      </c>
      <c r="K5" s="137">
        <v>8.32</v>
      </c>
      <c r="L5" s="115">
        <f t="shared" si="3"/>
        <v>420</v>
      </c>
      <c r="M5" s="123">
        <f t="shared" si="4"/>
        <v>2002</v>
      </c>
      <c r="N5" s="124">
        <f t="shared" si="5"/>
        <v>2002</v>
      </c>
      <c r="O5" s="125"/>
      <c r="P5" s="126"/>
      <c r="Q5" s="127">
        <f t="shared" si="6"/>
        <v>2002</v>
      </c>
      <c r="R5" s="3">
        <v>2</v>
      </c>
    </row>
    <row r="6" spans="1:18" x14ac:dyDescent="0.25">
      <c r="A6" s="107" t="s">
        <v>90</v>
      </c>
      <c r="B6" s="107" t="s">
        <v>91</v>
      </c>
      <c r="C6" s="29">
        <v>2005</v>
      </c>
      <c r="D6" s="5" t="s">
        <v>11</v>
      </c>
      <c r="E6" s="137">
        <v>8.75</v>
      </c>
      <c r="F6" s="115">
        <f t="shared" si="0"/>
        <v>812</v>
      </c>
      <c r="G6" s="137">
        <v>4.09</v>
      </c>
      <c r="H6" s="115">
        <f t="shared" si="1"/>
        <v>813</v>
      </c>
      <c r="I6" s="137"/>
      <c r="J6" s="115">
        <f t="shared" si="2"/>
        <v>0</v>
      </c>
      <c r="K6" s="137">
        <v>6.48</v>
      </c>
      <c r="L6" s="115">
        <f t="shared" si="3"/>
        <v>302</v>
      </c>
      <c r="M6" s="123">
        <f t="shared" si="4"/>
        <v>1927</v>
      </c>
      <c r="N6" s="124">
        <f t="shared" si="5"/>
        <v>1927</v>
      </c>
      <c r="O6" s="125"/>
      <c r="P6" s="126"/>
      <c r="Q6" s="127">
        <f t="shared" si="6"/>
        <v>1927</v>
      </c>
      <c r="R6" s="3">
        <v>3</v>
      </c>
    </row>
    <row r="7" spans="1:18" s="129" customFormat="1" x14ac:dyDescent="0.25">
      <c r="A7" s="107" t="s">
        <v>89</v>
      </c>
      <c r="B7" s="107" t="s">
        <v>66</v>
      </c>
      <c r="C7" s="29">
        <v>2005</v>
      </c>
      <c r="D7" s="5" t="s">
        <v>11</v>
      </c>
      <c r="E7" s="6">
        <v>9.2899999999999991</v>
      </c>
      <c r="F7" s="5">
        <f t="shared" si="0"/>
        <v>714</v>
      </c>
      <c r="G7" s="6">
        <v>3.85</v>
      </c>
      <c r="H7" s="5">
        <f t="shared" si="1"/>
        <v>756</v>
      </c>
      <c r="I7" s="6"/>
      <c r="J7" s="5">
        <f t="shared" si="2"/>
        <v>0</v>
      </c>
      <c r="K7" s="6">
        <v>8.77</v>
      </c>
      <c r="L7" s="5">
        <f t="shared" si="3"/>
        <v>449</v>
      </c>
      <c r="M7" s="71">
        <f t="shared" si="4"/>
        <v>1919</v>
      </c>
      <c r="N7" s="76">
        <f t="shared" si="5"/>
        <v>1919</v>
      </c>
      <c r="O7" s="77"/>
      <c r="P7" s="78"/>
      <c r="Q7" s="55">
        <f t="shared" si="6"/>
        <v>1919</v>
      </c>
      <c r="R7" s="128">
        <v>4</v>
      </c>
    </row>
    <row r="8" spans="1:18" x14ac:dyDescent="0.25">
      <c r="A8" s="27" t="s">
        <v>256</v>
      </c>
      <c r="B8" s="27" t="s">
        <v>257</v>
      </c>
      <c r="C8" s="29">
        <v>2004</v>
      </c>
      <c r="D8" s="5" t="s">
        <v>11</v>
      </c>
      <c r="E8" s="137">
        <v>9.23</v>
      </c>
      <c r="F8" s="115">
        <f t="shared" si="0"/>
        <v>724</v>
      </c>
      <c r="G8" s="137">
        <v>3.92</v>
      </c>
      <c r="H8" s="115">
        <f t="shared" si="1"/>
        <v>772</v>
      </c>
      <c r="I8" s="137"/>
      <c r="J8" s="115">
        <f t="shared" si="2"/>
        <v>0</v>
      </c>
      <c r="K8" s="137">
        <v>7.44</v>
      </c>
      <c r="L8" s="115">
        <f t="shared" si="3"/>
        <v>363</v>
      </c>
      <c r="M8" s="123">
        <f t="shared" si="4"/>
        <v>1859</v>
      </c>
      <c r="N8" s="124">
        <f t="shared" si="5"/>
        <v>1859</v>
      </c>
      <c r="O8" s="125"/>
      <c r="P8" s="126"/>
      <c r="Q8" s="127">
        <f t="shared" si="6"/>
        <v>1859</v>
      </c>
      <c r="R8" s="3">
        <v>5</v>
      </c>
    </row>
    <row r="9" spans="1:18" s="129" customFormat="1" x14ac:dyDescent="0.25">
      <c r="A9" s="107" t="s">
        <v>88</v>
      </c>
      <c r="B9" s="107" t="s">
        <v>76</v>
      </c>
      <c r="C9" s="29">
        <v>2005</v>
      </c>
      <c r="D9" s="5" t="s">
        <v>11</v>
      </c>
      <c r="E9" s="137">
        <v>9.5</v>
      </c>
      <c r="F9" s="115">
        <f t="shared" si="0"/>
        <v>677</v>
      </c>
      <c r="G9" s="137">
        <v>3.8</v>
      </c>
      <c r="H9" s="115">
        <f t="shared" si="1"/>
        <v>744</v>
      </c>
      <c r="I9" s="137"/>
      <c r="J9" s="115">
        <f t="shared" si="2"/>
        <v>0</v>
      </c>
      <c r="K9" s="137">
        <v>7.45</v>
      </c>
      <c r="L9" s="115">
        <f t="shared" si="3"/>
        <v>364</v>
      </c>
      <c r="M9" s="123">
        <f t="shared" si="4"/>
        <v>1785</v>
      </c>
      <c r="N9" s="124">
        <f t="shared" si="5"/>
        <v>1785</v>
      </c>
      <c r="O9" s="125"/>
      <c r="P9" s="126"/>
      <c r="Q9" s="127">
        <f t="shared" si="6"/>
        <v>1785</v>
      </c>
      <c r="R9" s="128">
        <v>6</v>
      </c>
    </row>
    <row r="10" spans="1:18" s="129" customFormat="1" x14ac:dyDescent="0.25">
      <c r="A10" s="107" t="s">
        <v>73</v>
      </c>
      <c r="B10" s="107" t="s">
        <v>157</v>
      </c>
      <c r="C10" s="116">
        <v>2004</v>
      </c>
      <c r="D10" s="144" t="s">
        <v>122</v>
      </c>
      <c r="E10" s="6">
        <v>9.1300000000000008</v>
      </c>
      <c r="F10" s="5">
        <f t="shared" si="0"/>
        <v>742</v>
      </c>
      <c r="G10" s="6">
        <v>3.64</v>
      </c>
      <c r="H10" s="5">
        <f t="shared" si="1"/>
        <v>705</v>
      </c>
      <c r="I10" s="6"/>
      <c r="J10" s="5">
        <f t="shared" si="2"/>
        <v>0</v>
      </c>
      <c r="K10" s="6">
        <v>6.99</v>
      </c>
      <c r="L10" s="5">
        <f t="shared" si="3"/>
        <v>334</v>
      </c>
      <c r="M10" s="71">
        <f t="shared" si="4"/>
        <v>1781</v>
      </c>
      <c r="N10" s="76">
        <f t="shared" si="5"/>
        <v>1781</v>
      </c>
      <c r="O10" s="77"/>
      <c r="P10" s="78"/>
      <c r="Q10" s="55">
        <f t="shared" si="6"/>
        <v>1781</v>
      </c>
      <c r="R10" s="128">
        <v>7</v>
      </c>
    </row>
    <row r="11" spans="1:18" s="129" customFormat="1" x14ac:dyDescent="0.25">
      <c r="A11" s="159" t="s">
        <v>254</v>
      </c>
      <c r="B11" s="159" t="s">
        <v>255</v>
      </c>
      <c r="C11" s="5">
        <v>2005</v>
      </c>
      <c r="D11" s="5" t="s">
        <v>11</v>
      </c>
      <c r="E11" s="6">
        <v>9.57</v>
      </c>
      <c r="F11" s="5">
        <f t="shared" si="0"/>
        <v>665</v>
      </c>
      <c r="G11" s="6">
        <v>3.72</v>
      </c>
      <c r="H11" s="5">
        <f t="shared" si="1"/>
        <v>724</v>
      </c>
      <c r="I11" s="6"/>
      <c r="J11" s="5">
        <f t="shared" si="2"/>
        <v>0</v>
      </c>
      <c r="K11" s="6">
        <v>7.42</v>
      </c>
      <c r="L11" s="5">
        <f t="shared" si="3"/>
        <v>362</v>
      </c>
      <c r="M11" s="71">
        <f t="shared" si="4"/>
        <v>1751</v>
      </c>
      <c r="N11" s="76">
        <f t="shared" si="5"/>
        <v>1751</v>
      </c>
      <c r="O11" s="77"/>
      <c r="P11" s="78"/>
      <c r="Q11" s="55">
        <f t="shared" si="6"/>
        <v>1751</v>
      </c>
      <c r="R11" s="128">
        <v>8</v>
      </c>
    </row>
    <row r="12" spans="1:18" s="129" customFormat="1" x14ac:dyDescent="0.25">
      <c r="A12" s="107" t="s">
        <v>71</v>
      </c>
      <c r="B12" s="107" t="s">
        <v>261</v>
      </c>
      <c r="C12" s="116">
        <v>2004</v>
      </c>
      <c r="D12" s="115" t="s">
        <v>122</v>
      </c>
      <c r="E12" s="6">
        <v>9.6</v>
      </c>
      <c r="F12" s="5">
        <f t="shared" si="0"/>
        <v>660</v>
      </c>
      <c r="G12" s="6">
        <v>3.3</v>
      </c>
      <c r="H12" s="5">
        <f t="shared" si="1"/>
        <v>624</v>
      </c>
      <c r="I12" s="6"/>
      <c r="J12" s="5">
        <f t="shared" si="2"/>
        <v>0</v>
      </c>
      <c r="K12" s="6">
        <v>8.34</v>
      </c>
      <c r="L12" s="5">
        <f t="shared" si="3"/>
        <v>421</v>
      </c>
      <c r="M12" s="71">
        <f t="shared" si="4"/>
        <v>1705</v>
      </c>
      <c r="N12" s="76">
        <f t="shared" si="5"/>
        <v>1705</v>
      </c>
      <c r="O12" s="77"/>
      <c r="P12" s="78"/>
      <c r="Q12" s="55">
        <f t="shared" si="6"/>
        <v>1705</v>
      </c>
      <c r="R12" s="128">
        <v>9</v>
      </c>
    </row>
    <row r="13" spans="1:18" s="129" customFormat="1" x14ac:dyDescent="0.25">
      <c r="A13" s="27" t="s">
        <v>61</v>
      </c>
      <c r="B13" s="27" t="s">
        <v>62</v>
      </c>
      <c r="C13" s="29">
        <v>2005</v>
      </c>
      <c r="D13" s="22" t="s">
        <v>11</v>
      </c>
      <c r="E13" s="6">
        <v>9.8699999999999992</v>
      </c>
      <c r="F13" s="5">
        <v>615</v>
      </c>
      <c r="G13" s="6">
        <v>3.58</v>
      </c>
      <c r="H13" s="5">
        <v>691</v>
      </c>
      <c r="I13" s="6"/>
      <c r="J13" s="5">
        <v>0</v>
      </c>
      <c r="K13" s="6">
        <v>7.36</v>
      </c>
      <c r="L13" s="5">
        <f t="shared" si="3"/>
        <v>358</v>
      </c>
      <c r="M13" s="71">
        <f t="shared" si="4"/>
        <v>1664</v>
      </c>
      <c r="N13" s="76">
        <f t="shared" si="5"/>
        <v>1664</v>
      </c>
      <c r="O13" s="77"/>
      <c r="P13" s="78"/>
      <c r="Q13" s="55">
        <f t="shared" si="6"/>
        <v>1664</v>
      </c>
      <c r="R13" s="128">
        <v>10</v>
      </c>
    </row>
    <row r="14" spans="1:18" s="129" customFormat="1" x14ac:dyDescent="0.25">
      <c r="A14" s="145" t="s">
        <v>44</v>
      </c>
      <c r="B14" s="145" t="s">
        <v>156</v>
      </c>
      <c r="C14" s="146">
        <v>2004</v>
      </c>
      <c r="D14" s="144" t="s">
        <v>122</v>
      </c>
      <c r="E14" s="137">
        <v>9.69</v>
      </c>
      <c r="F14" s="115">
        <f t="shared" ref="F14:F26" si="7">IF(E14&lt;&gt;0,INT(8*(17.78-E14)^2.1),0)</f>
        <v>645</v>
      </c>
      <c r="G14" s="137">
        <v>3.52</v>
      </c>
      <c r="H14" s="115">
        <f t="shared" ref="H14:H26" si="8">IF(G14&lt;&gt;0,INT(2.4*((G14*100)-70)^1),0)</f>
        <v>676</v>
      </c>
      <c r="I14" s="137"/>
      <c r="J14" s="115">
        <f t="shared" ref="J14:J26" si="9">IF(I14&lt;&gt;0,INT(0.8465*((I14*100)-75)^1.42),0)</f>
        <v>0</v>
      </c>
      <c r="K14" s="137">
        <v>6.83</v>
      </c>
      <c r="L14" s="115">
        <f t="shared" si="3"/>
        <v>324</v>
      </c>
      <c r="M14" s="123">
        <f t="shared" si="4"/>
        <v>1645</v>
      </c>
      <c r="N14" s="124">
        <f t="shared" si="5"/>
        <v>1645</v>
      </c>
      <c r="O14" s="125"/>
      <c r="P14" s="126"/>
      <c r="Q14" s="127">
        <f t="shared" si="6"/>
        <v>1645</v>
      </c>
      <c r="R14" s="128">
        <v>11</v>
      </c>
    </row>
    <row r="15" spans="1:18" s="129" customFormat="1" x14ac:dyDescent="0.25">
      <c r="A15" s="108" t="s">
        <v>219</v>
      </c>
      <c r="B15" s="108" t="s">
        <v>220</v>
      </c>
      <c r="C15" s="115">
        <v>2005</v>
      </c>
      <c r="D15" s="115" t="s">
        <v>180</v>
      </c>
      <c r="E15" s="137">
        <v>9.7200000000000006</v>
      </c>
      <c r="F15" s="115">
        <f t="shared" si="7"/>
        <v>640</v>
      </c>
      <c r="G15" s="137">
        <v>3.47</v>
      </c>
      <c r="H15" s="115">
        <f t="shared" si="8"/>
        <v>664</v>
      </c>
      <c r="I15" s="137"/>
      <c r="J15" s="115">
        <f t="shared" si="9"/>
        <v>0</v>
      </c>
      <c r="K15" s="137">
        <v>6.41</v>
      </c>
      <c r="L15" s="115">
        <f t="shared" si="3"/>
        <v>297</v>
      </c>
      <c r="M15" s="123">
        <f t="shared" si="4"/>
        <v>1601</v>
      </c>
      <c r="N15" s="124">
        <f t="shared" si="5"/>
        <v>1601</v>
      </c>
      <c r="O15" s="125"/>
      <c r="P15" s="126"/>
      <c r="Q15" s="127">
        <f t="shared" si="6"/>
        <v>1601</v>
      </c>
      <c r="R15" s="128">
        <v>12</v>
      </c>
    </row>
    <row r="16" spans="1:18" x14ac:dyDescent="0.25">
      <c r="A16" s="114" t="s">
        <v>100</v>
      </c>
      <c r="B16" s="114" t="s">
        <v>246</v>
      </c>
      <c r="C16" s="119">
        <v>2005</v>
      </c>
      <c r="D16" s="115" t="s">
        <v>167</v>
      </c>
      <c r="E16" s="137">
        <v>9.06</v>
      </c>
      <c r="F16" s="115">
        <f t="shared" si="7"/>
        <v>755</v>
      </c>
      <c r="G16" s="137">
        <v>3.38</v>
      </c>
      <c r="H16" s="115">
        <f t="shared" si="8"/>
        <v>643</v>
      </c>
      <c r="I16" s="137"/>
      <c r="J16" s="115">
        <f t="shared" si="9"/>
        <v>0</v>
      </c>
      <c r="K16" s="137">
        <v>4.9000000000000004</v>
      </c>
      <c r="L16" s="115">
        <f t="shared" si="3"/>
        <v>202</v>
      </c>
      <c r="M16" s="123">
        <f t="shared" si="4"/>
        <v>1600</v>
      </c>
      <c r="N16" s="124">
        <f t="shared" si="5"/>
        <v>1600</v>
      </c>
      <c r="O16" s="125"/>
      <c r="P16" s="126"/>
      <c r="Q16" s="127">
        <f t="shared" si="6"/>
        <v>1600</v>
      </c>
      <c r="R16" s="3">
        <v>13</v>
      </c>
    </row>
    <row r="17" spans="1:18" x14ac:dyDescent="0.25">
      <c r="A17" s="112" t="s">
        <v>244</v>
      </c>
      <c r="B17" s="112" t="s">
        <v>245</v>
      </c>
      <c r="C17" s="158">
        <v>2005</v>
      </c>
      <c r="D17" s="115" t="s">
        <v>167</v>
      </c>
      <c r="E17" s="6">
        <v>9.81</v>
      </c>
      <c r="F17" s="5">
        <f t="shared" si="7"/>
        <v>625</v>
      </c>
      <c r="G17" s="6">
        <v>3.68</v>
      </c>
      <c r="H17" s="5">
        <f t="shared" si="8"/>
        <v>715</v>
      </c>
      <c r="I17" s="6"/>
      <c r="J17" s="5">
        <f t="shared" si="9"/>
        <v>0</v>
      </c>
      <c r="K17" s="6">
        <v>5.56</v>
      </c>
      <c r="L17" s="5">
        <f t="shared" si="3"/>
        <v>243</v>
      </c>
      <c r="M17" s="71">
        <f t="shared" si="4"/>
        <v>1583</v>
      </c>
      <c r="N17" s="76">
        <f t="shared" si="5"/>
        <v>1583</v>
      </c>
      <c r="O17" s="77"/>
      <c r="P17" s="78"/>
      <c r="Q17" s="55">
        <f t="shared" si="6"/>
        <v>1583</v>
      </c>
      <c r="R17" s="3">
        <v>14</v>
      </c>
    </row>
    <row r="18" spans="1:18" s="129" customFormat="1" x14ac:dyDescent="0.25">
      <c r="A18" s="112" t="s">
        <v>44</v>
      </c>
      <c r="B18" s="112" t="s">
        <v>153</v>
      </c>
      <c r="C18" s="158">
        <v>2005</v>
      </c>
      <c r="D18" s="144" t="s">
        <v>122</v>
      </c>
      <c r="E18" s="137">
        <v>10.23</v>
      </c>
      <c r="F18" s="115">
        <f t="shared" si="7"/>
        <v>558</v>
      </c>
      <c r="G18" s="137">
        <v>3.33</v>
      </c>
      <c r="H18" s="115">
        <f t="shared" si="8"/>
        <v>631</v>
      </c>
      <c r="I18" s="137"/>
      <c r="J18" s="115">
        <f t="shared" si="9"/>
        <v>0</v>
      </c>
      <c r="K18" s="137">
        <v>6.58</v>
      </c>
      <c r="L18" s="115">
        <f t="shared" si="3"/>
        <v>308</v>
      </c>
      <c r="M18" s="123">
        <f t="shared" si="4"/>
        <v>1497</v>
      </c>
      <c r="N18" s="124">
        <f t="shared" si="5"/>
        <v>1497</v>
      </c>
      <c r="O18" s="125"/>
      <c r="P18" s="126"/>
      <c r="Q18" s="127">
        <f t="shared" si="6"/>
        <v>1497</v>
      </c>
      <c r="R18" s="128">
        <v>15</v>
      </c>
    </row>
    <row r="19" spans="1:18" s="129" customFormat="1" x14ac:dyDescent="0.25">
      <c r="A19" s="145" t="s">
        <v>141</v>
      </c>
      <c r="B19" s="145" t="s">
        <v>154</v>
      </c>
      <c r="C19" s="146">
        <v>2004</v>
      </c>
      <c r="D19" s="144" t="s">
        <v>122</v>
      </c>
      <c r="E19" s="149">
        <v>10.16</v>
      </c>
      <c r="F19" s="138">
        <f t="shared" si="7"/>
        <v>569</v>
      </c>
      <c r="G19" s="149">
        <v>3.03</v>
      </c>
      <c r="H19" s="138">
        <f t="shared" si="8"/>
        <v>559</v>
      </c>
      <c r="I19" s="149"/>
      <c r="J19" s="138">
        <f t="shared" si="9"/>
        <v>0</v>
      </c>
      <c r="K19" s="149">
        <v>7.29</v>
      </c>
      <c r="L19" s="138">
        <f t="shared" si="3"/>
        <v>354</v>
      </c>
      <c r="M19" s="150">
        <f t="shared" si="4"/>
        <v>1482</v>
      </c>
      <c r="N19" s="124">
        <f t="shared" si="5"/>
        <v>1482</v>
      </c>
      <c r="O19" s="151"/>
      <c r="P19" s="152"/>
      <c r="Q19" s="127">
        <f t="shared" si="6"/>
        <v>1482</v>
      </c>
      <c r="R19" s="128">
        <v>16</v>
      </c>
    </row>
    <row r="20" spans="1:18" s="129" customFormat="1" x14ac:dyDescent="0.25">
      <c r="A20" s="108" t="s">
        <v>239</v>
      </c>
      <c r="B20" s="108" t="s">
        <v>240</v>
      </c>
      <c r="C20" s="115">
        <v>2005</v>
      </c>
      <c r="D20" s="115" t="s">
        <v>167</v>
      </c>
      <c r="E20" s="137">
        <v>10.1</v>
      </c>
      <c r="F20" s="115">
        <f t="shared" si="7"/>
        <v>578</v>
      </c>
      <c r="G20" s="137">
        <v>2.94</v>
      </c>
      <c r="H20" s="115">
        <f t="shared" si="8"/>
        <v>537</v>
      </c>
      <c r="I20" s="137"/>
      <c r="J20" s="115">
        <f t="shared" si="9"/>
        <v>0</v>
      </c>
      <c r="K20" s="137">
        <v>5.32</v>
      </c>
      <c r="L20" s="115">
        <f t="shared" si="3"/>
        <v>228</v>
      </c>
      <c r="M20" s="123">
        <f t="shared" si="4"/>
        <v>1343</v>
      </c>
      <c r="N20" s="124">
        <f t="shared" si="5"/>
        <v>1343</v>
      </c>
      <c r="O20" s="125"/>
      <c r="P20" s="126"/>
      <c r="Q20" s="127">
        <f t="shared" si="6"/>
        <v>1343</v>
      </c>
      <c r="R20" s="128">
        <v>17</v>
      </c>
    </row>
    <row r="21" spans="1:18" s="129" customFormat="1" x14ac:dyDescent="0.25">
      <c r="A21" s="27" t="s">
        <v>221</v>
      </c>
      <c r="B21" s="27" t="s">
        <v>222</v>
      </c>
      <c r="C21" s="29">
        <v>2005</v>
      </c>
      <c r="D21" s="5" t="s">
        <v>180</v>
      </c>
      <c r="E21" s="6">
        <v>12.56</v>
      </c>
      <c r="F21" s="5">
        <f t="shared" si="7"/>
        <v>257</v>
      </c>
      <c r="G21" s="6">
        <v>2.04</v>
      </c>
      <c r="H21" s="5">
        <f t="shared" si="8"/>
        <v>321</v>
      </c>
      <c r="I21" s="6"/>
      <c r="J21" s="5">
        <f t="shared" si="9"/>
        <v>0</v>
      </c>
      <c r="K21" s="6">
        <v>4.17</v>
      </c>
      <c r="L21" s="5">
        <f t="shared" si="3"/>
        <v>157</v>
      </c>
      <c r="M21" s="71">
        <f t="shared" si="4"/>
        <v>735</v>
      </c>
      <c r="N21" s="76">
        <f t="shared" si="5"/>
        <v>735</v>
      </c>
      <c r="O21" s="77"/>
      <c r="P21" s="78"/>
      <c r="Q21" s="55">
        <f t="shared" si="6"/>
        <v>735</v>
      </c>
      <c r="R21" s="128">
        <v>18</v>
      </c>
    </row>
    <row r="22" spans="1:18" s="129" customFormat="1" x14ac:dyDescent="0.25">
      <c r="A22" s="107" t="s">
        <v>44</v>
      </c>
      <c r="B22" s="107" t="s">
        <v>253</v>
      </c>
      <c r="C22" s="116">
        <v>2004</v>
      </c>
      <c r="D22" s="5" t="s">
        <v>11</v>
      </c>
      <c r="E22" s="137">
        <v>9.81</v>
      </c>
      <c r="F22" s="115">
        <f t="shared" si="7"/>
        <v>625</v>
      </c>
      <c r="G22" s="137"/>
      <c r="H22" s="115">
        <f t="shared" si="8"/>
        <v>0</v>
      </c>
      <c r="I22" s="137"/>
      <c r="J22" s="115">
        <f t="shared" si="9"/>
        <v>0</v>
      </c>
      <c r="K22" s="137">
        <v>0</v>
      </c>
      <c r="L22" s="115">
        <f t="shared" si="3"/>
        <v>0</v>
      </c>
      <c r="M22" s="123">
        <f t="shared" si="4"/>
        <v>625</v>
      </c>
      <c r="N22" s="124">
        <f t="shared" si="5"/>
        <v>625</v>
      </c>
      <c r="O22" s="125"/>
      <c r="P22" s="126"/>
      <c r="Q22" s="127">
        <f t="shared" si="6"/>
        <v>625</v>
      </c>
      <c r="R22" s="128">
        <v>19</v>
      </c>
    </row>
    <row r="23" spans="1:18" s="129" customFormat="1" x14ac:dyDescent="0.25">
      <c r="A23" s="107" t="s">
        <v>155</v>
      </c>
      <c r="B23" s="107" t="s">
        <v>103</v>
      </c>
      <c r="C23" s="116">
        <v>2004</v>
      </c>
      <c r="D23" s="144" t="s">
        <v>122</v>
      </c>
      <c r="E23" s="137">
        <v>12.09</v>
      </c>
      <c r="F23" s="115">
        <f t="shared" si="7"/>
        <v>308</v>
      </c>
      <c r="G23" s="137"/>
      <c r="H23" s="115">
        <f t="shared" si="8"/>
        <v>0</v>
      </c>
      <c r="I23" s="137"/>
      <c r="J23" s="115">
        <f t="shared" si="9"/>
        <v>0</v>
      </c>
      <c r="K23" s="137">
        <v>5.67</v>
      </c>
      <c r="L23" s="115">
        <f t="shared" si="3"/>
        <v>250</v>
      </c>
      <c r="M23" s="123">
        <f t="shared" si="4"/>
        <v>558</v>
      </c>
      <c r="N23" s="124">
        <f t="shared" si="5"/>
        <v>558</v>
      </c>
      <c r="O23" s="125"/>
      <c r="P23" s="126"/>
      <c r="Q23" s="127">
        <f t="shared" si="6"/>
        <v>558</v>
      </c>
      <c r="R23" s="128">
        <v>20</v>
      </c>
    </row>
    <row r="24" spans="1:18" x14ac:dyDescent="0.25">
      <c r="A24" s="107" t="s">
        <v>92</v>
      </c>
      <c r="B24" s="107" t="s">
        <v>93</v>
      </c>
      <c r="C24" s="29">
        <v>2005</v>
      </c>
      <c r="D24" s="5" t="s">
        <v>11</v>
      </c>
      <c r="E24" s="6"/>
      <c r="F24" s="5">
        <f t="shared" si="7"/>
        <v>0</v>
      </c>
      <c r="G24" s="6"/>
      <c r="H24" s="5">
        <f t="shared" si="8"/>
        <v>0</v>
      </c>
      <c r="I24" s="6"/>
      <c r="J24" s="5">
        <f t="shared" si="9"/>
        <v>0</v>
      </c>
      <c r="K24" s="6">
        <v>0</v>
      </c>
      <c r="L24" s="5">
        <f t="shared" si="3"/>
        <v>0</v>
      </c>
      <c r="M24" s="71">
        <f t="shared" si="4"/>
        <v>0</v>
      </c>
      <c r="N24" s="76">
        <f t="shared" si="5"/>
        <v>0</v>
      </c>
      <c r="O24" s="77"/>
      <c r="P24" s="78"/>
      <c r="Q24" s="55">
        <f t="shared" si="6"/>
        <v>0</v>
      </c>
      <c r="R24" s="3">
        <v>21</v>
      </c>
    </row>
    <row r="25" spans="1:18" x14ac:dyDescent="0.25">
      <c r="A25" s="107" t="s">
        <v>94</v>
      </c>
      <c r="B25" s="107" t="s">
        <v>95</v>
      </c>
      <c r="C25" s="116">
        <v>2004</v>
      </c>
      <c r="D25" s="115" t="s">
        <v>11</v>
      </c>
      <c r="E25" s="137"/>
      <c r="F25" s="115">
        <f t="shared" si="7"/>
        <v>0</v>
      </c>
      <c r="G25" s="137"/>
      <c r="H25" s="115">
        <f t="shared" si="8"/>
        <v>0</v>
      </c>
      <c r="I25" s="137"/>
      <c r="J25" s="115">
        <f t="shared" si="9"/>
        <v>0</v>
      </c>
      <c r="K25" s="137">
        <v>0</v>
      </c>
      <c r="L25" s="115">
        <f t="shared" si="3"/>
        <v>0</v>
      </c>
      <c r="M25" s="123">
        <f t="shared" si="4"/>
        <v>0</v>
      </c>
      <c r="N25" s="124">
        <f t="shared" si="5"/>
        <v>0</v>
      </c>
      <c r="O25" s="125"/>
      <c r="P25" s="126"/>
      <c r="Q25" s="127">
        <f t="shared" si="6"/>
        <v>0</v>
      </c>
      <c r="R25" s="3">
        <v>22</v>
      </c>
    </row>
    <row r="26" spans="1:18" x14ac:dyDescent="0.25">
      <c r="A26" s="108" t="s">
        <v>241</v>
      </c>
      <c r="B26" s="108" t="s">
        <v>242</v>
      </c>
      <c r="C26" s="115">
        <v>2004</v>
      </c>
      <c r="D26" s="115" t="s">
        <v>167</v>
      </c>
      <c r="E26" s="137"/>
      <c r="F26" s="115">
        <f t="shared" si="7"/>
        <v>0</v>
      </c>
      <c r="G26" s="137"/>
      <c r="H26" s="115">
        <f t="shared" si="8"/>
        <v>0</v>
      </c>
      <c r="I26" s="137"/>
      <c r="J26" s="115">
        <f t="shared" si="9"/>
        <v>0</v>
      </c>
      <c r="K26" s="137">
        <v>0</v>
      </c>
      <c r="L26" s="115">
        <f t="shared" si="3"/>
        <v>0</v>
      </c>
      <c r="M26" s="123">
        <f t="shared" si="4"/>
        <v>0</v>
      </c>
      <c r="N26" s="124">
        <f t="shared" si="5"/>
        <v>0</v>
      </c>
      <c r="O26" s="125"/>
      <c r="P26" s="126"/>
      <c r="Q26" s="127">
        <f t="shared" si="6"/>
        <v>0</v>
      </c>
      <c r="R26" s="3">
        <v>23</v>
      </c>
    </row>
    <row r="27" spans="1:18" x14ac:dyDescent="0.25">
      <c r="A27" s="100"/>
      <c r="B27" s="100"/>
      <c r="C27" s="5"/>
      <c r="D27" s="5"/>
      <c r="E27" s="6"/>
      <c r="F27" s="5">
        <f t="shared" ref="F27:F28" si="10">IF(E27&lt;&gt;0,INT(8*(17.78-E27)^2.1),0)</f>
        <v>0</v>
      </c>
      <c r="G27" s="6"/>
      <c r="H27" s="5">
        <f t="shared" ref="H27:H31" si="11">IF(G27&lt;&gt;0,INT(2.4*((G27*100)-70)^1),0)</f>
        <v>0</v>
      </c>
      <c r="I27" s="6"/>
      <c r="J27" s="5">
        <f t="shared" ref="J27:J31" si="12">IF(I27&lt;&gt;0,INT(0.8465*((I27*100)-75)^1.42),0)</f>
        <v>0</v>
      </c>
      <c r="K27" s="6"/>
      <c r="L27" s="5">
        <f t="shared" ref="L27:L31" si="13">IF(K27&lt;&gt;0,INT(56.0211*(K27-1.5)^1.05),0)</f>
        <v>0</v>
      </c>
      <c r="M27" s="71">
        <f t="shared" ref="M27:M28" si="14">SUM(F27+H27+L27)</f>
        <v>0</v>
      </c>
      <c r="N27" s="76">
        <f t="shared" ref="N27:N28" si="15">SUM(F27+H27+J27+L27)</f>
        <v>0</v>
      </c>
      <c r="O27" s="77"/>
      <c r="P27" s="78"/>
      <c r="Q27" s="55">
        <f t="shared" ref="Q27:Q31" si="16">SUM(N27+O27+P27)</f>
        <v>0</v>
      </c>
      <c r="R27" s="3">
        <v>24</v>
      </c>
    </row>
    <row r="28" spans="1:18" x14ac:dyDescent="0.25">
      <c r="A28" s="96"/>
      <c r="B28" s="96"/>
      <c r="C28" s="29"/>
      <c r="D28" s="22"/>
      <c r="E28" s="6"/>
      <c r="F28" s="5">
        <f t="shared" si="10"/>
        <v>0</v>
      </c>
      <c r="G28" s="6"/>
      <c r="H28" s="5">
        <f t="shared" si="11"/>
        <v>0</v>
      </c>
      <c r="I28" s="6"/>
      <c r="J28" s="5">
        <f t="shared" si="12"/>
        <v>0</v>
      </c>
      <c r="K28" s="6"/>
      <c r="L28" s="5">
        <f t="shared" si="13"/>
        <v>0</v>
      </c>
      <c r="M28" s="71">
        <f t="shared" si="14"/>
        <v>0</v>
      </c>
      <c r="N28" s="76">
        <f t="shared" si="15"/>
        <v>0</v>
      </c>
      <c r="O28" s="77"/>
      <c r="P28" s="78"/>
      <c r="Q28" s="55">
        <f t="shared" si="16"/>
        <v>0</v>
      </c>
      <c r="R28" s="3">
        <v>25</v>
      </c>
    </row>
    <row r="29" spans="1:18" x14ac:dyDescent="0.25">
      <c r="A29" s="27"/>
      <c r="B29" s="27"/>
      <c r="C29" s="29"/>
      <c r="D29" s="22"/>
      <c r="E29" s="6"/>
      <c r="F29" s="5">
        <f>IF(E29&lt;&gt;0,INT(8*(17.78-E29)^2.1),0)</f>
        <v>0</v>
      </c>
      <c r="G29" s="6"/>
      <c r="H29" s="5">
        <f t="shared" si="11"/>
        <v>0</v>
      </c>
      <c r="I29" s="6"/>
      <c r="J29" s="5">
        <f t="shared" si="12"/>
        <v>0</v>
      </c>
      <c r="K29" s="6"/>
      <c r="L29" s="5">
        <f t="shared" si="13"/>
        <v>0</v>
      </c>
      <c r="M29" s="71">
        <f>SUM(F29+H29+L29)</f>
        <v>0</v>
      </c>
      <c r="N29" s="76">
        <f>SUM(F29+H29+J29+L29)</f>
        <v>0</v>
      </c>
      <c r="O29" s="77"/>
      <c r="P29" s="78"/>
      <c r="Q29" s="55">
        <f t="shared" si="16"/>
        <v>0</v>
      </c>
      <c r="R29" s="3">
        <v>26</v>
      </c>
    </row>
    <row r="30" spans="1:18" x14ac:dyDescent="0.25">
      <c r="A30" s="96"/>
      <c r="B30" s="96"/>
      <c r="C30" s="29"/>
      <c r="D30" s="22"/>
      <c r="E30" s="6"/>
      <c r="F30" s="5">
        <f>IF(E30&lt;&gt;0,INT(8*(17.78-E30)^2.1),0)</f>
        <v>0</v>
      </c>
      <c r="G30" s="6"/>
      <c r="H30" s="5">
        <f t="shared" si="11"/>
        <v>0</v>
      </c>
      <c r="I30" s="6"/>
      <c r="J30" s="5">
        <f t="shared" si="12"/>
        <v>0</v>
      </c>
      <c r="K30" s="6"/>
      <c r="L30" s="5">
        <f t="shared" si="13"/>
        <v>0</v>
      </c>
      <c r="M30" s="83">
        <f t="shared" ref="M30:M31" si="17">SUM(F30+H30+L30)</f>
        <v>0</v>
      </c>
      <c r="N30" s="77">
        <f t="shared" ref="N30:N31" si="18">SUM(F30+H30+J30+L30)</f>
        <v>0</v>
      </c>
      <c r="O30" s="77"/>
      <c r="P30" s="77"/>
      <c r="Q30" s="5">
        <f t="shared" si="16"/>
        <v>0</v>
      </c>
      <c r="R30" s="3">
        <v>27</v>
      </c>
    </row>
    <row r="31" spans="1:18" x14ac:dyDescent="0.25">
      <c r="A31" s="27"/>
      <c r="B31" s="27"/>
      <c r="C31" s="29"/>
      <c r="D31" s="22"/>
      <c r="E31" s="6"/>
      <c r="F31" s="5">
        <f>IF(E31&lt;&gt;0,INT(8*(17.78-E31)^2.1),0)</f>
        <v>0</v>
      </c>
      <c r="G31" s="6"/>
      <c r="H31" s="5">
        <f t="shared" si="11"/>
        <v>0</v>
      </c>
      <c r="I31" s="6"/>
      <c r="J31" s="5">
        <f t="shared" si="12"/>
        <v>0</v>
      </c>
      <c r="K31" s="6"/>
      <c r="L31" s="5">
        <f t="shared" si="13"/>
        <v>0</v>
      </c>
      <c r="M31" s="83">
        <f t="shared" si="17"/>
        <v>0</v>
      </c>
      <c r="N31" s="77">
        <f t="shared" si="18"/>
        <v>0</v>
      </c>
      <c r="O31" s="77">
        <v>0</v>
      </c>
      <c r="P31" s="77">
        <v>0</v>
      </c>
      <c r="Q31" s="5">
        <f t="shared" si="16"/>
        <v>0</v>
      </c>
      <c r="R31" s="3">
        <v>28</v>
      </c>
    </row>
    <row r="32" spans="1:18" x14ac:dyDescent="0.25">
      <c r="A32" s="17"/>
      <c r="B32" s="17"/>
      <c r="C32" s="14"/>
      <c r="D32" s="14"/>
      <c r="E32" s="18"/>
      <c r="F32" s="14"/>
      <c r="G32" s="18"/>
      <c r="H32" s="14"/>
      <c r="I32" s="18"/>
      <c r="J32" s="14"/>
      <c r="K32" s="18"/>
      <c r="L32" s="14"/>
      <c r="M32" s="69"/>
      <c r="N32" s="72"/>
      <c r="O32" s="72"/>
      <c r="P32" s="73"/>
      <c r="Q32" s="15"/>
      <c r="R32" s="14"/>
    </row>
    <row r="33" spans="1:18" ht="16.5" thickBot="1" x14ac:dyDescent="0.3">
      <c r="A33" s="16" t="s">
        <v>0</v>
      </c>
      <c r="B33" s="16" t="s">
        <v>1</v>
      </c>
      <c r="C33" s="4" t="s">
        <v>2</v>
      </c>
      <c r="D33" s="4" t="s">
        <v>9</v>
      </c>
      <c r="E33" s="3" t="s">
        <v>3</v>
      </c>
      <c r="F33" s="3" t="s">
        <v>4</v>
      </c>
      <c r="G33" s="3" t="s">
        <v>5</v>
      </c>
      <c r="H33" s="3" t="s">
        <v>4</v>
      </c>
      <c r="I33" s="3" t="s">
        <v>6</v>
      </c>
      <c r="J33" s="3" t="s">
        <v>4</v>
      </c>
      <c r="K33" s="3" t="s">
        <v>7</v>
      </c>
      <c r="L33" s="3" t="s">
        <v>4</v>
      </c>
      <c r="M33" s="70" t="s">
        <v>15</v>
      </c>
      <c r="N33" s="74"/>
      <c r="O33" s="63"/>
      <c r="P33" s="75"/>
      <c r="Q33" s="56" t="s">
        <v>12</v>
      </c>
      <c r="R33" s="4" t="s">
        <v>8</v>
      </c>
    </row>
    <row r="34" spans="1:18" x14ac:dyDescent="0.25">
      <c r="A34" s="173" t="s">
        <v>21</v>
      </c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5"/>
    </row>
    <row r="35" spans="1:18" s="129" customFormat="1" x14ac:dyDescent="0.25">
      <c r="A35" s="109" t="s">
        <v>96</v>
      </c>
      <c r="B35" s="109" t="s">
        <v>48</v>
      </c>
      <c r="C35" s="115">
        <v>2005</v>
      </c>
      <c r="D35" s="115" t="s">
        <v>171</v>
      </c>
      <c r="E35" s="122">
        <v>8.61</v>
      </c>
      <c r="F35" s="115">
        <f t="shared" ref="F35:F54" si="19">IF(E35&lt;&gt;0,INT(8*(17.78-E35)^2.1),0)</f>
        <v>839</v>
      </c>
      <c r="G35" s="115">
        <v>4.45</v>
      </c>
      <c r="H35" s="115">
        <f t="shared" ref="H35:H54" si="20">IF(G35&lt;&gt;0,INT(2.4*((G35*100)-70)^1),0)</f>
        <v>900</v>
      </c>
      <c r="I35" s="109"/>
      <c r="J35" s="115">
        <f t="shared" ref="J35:J54" si="21">IF(I35&lt;&gt;0,INT(0.8465*((I35*100)-75)^1.42),0)</f>
        <v>0</v>
      </c>
      <c r="K35" s="122">
        <v>7.38</v>
      </c>
      <c r="L35" s="115">
        <f t="shared" ref="L35:L54" si="22">IF(K35&lt;&gt;0,INT(56.0211*(K35-1.5)^1.05),0)</f>
        <v>359</v>
      </c>
      <c r="M35" s="123">
        <f t="shared" ref="M35:M54" si="23">SUM(F35+H35+J35+L35)</f>
        <v>2098</v>
      </c>
      <c r="N35" s="124">
        <f t="shared" ref="N35:N54" si="24">SUM(F35+H35+J35+L35)</f>
        <v>2098</v>
      </c>
      <c r="O35" s="125"/>
      <c r="P35" s="126"/>
      <c r="Q35" s="127">
        <f t="shared" ref="Q35:Q54" si="25">SUM(P35+O35+N35)</f>
        <v>2098</v>
      </c>
      <c r="R35" s="128">
        <v>1</v>
      </c>
    </row>
    <row r="36" spans="1:18" s="129" customFormat="1" x14ac:dyDescent="0.25">
      <c r="A36" s="109" t="s">
        <v>32</v>
      </c>
      <c r="B36" s="109" t="s">
        <v>116</v>
      </c>
      <c r="C36" s="115">
        <v>2004</v>
      </c>
      <c r="D36" s="115" t="s">
        <v>122</v>
      </c>
      <c r="E36" s="122">
        <v>8.8800000000000008</v>
      </c>
      <c r="F36" s="115">
        <f t="shared" si="19"/>
        <v>788</v>
      </c>
      <c r="G36" s="115">
        <v>4.38</v>
      </c>
      <c r="H36" s="115">
        <f t="shared" si="20"/>
        <v>883</v>
      </c>
      <c r="I36" s="109"/>
      <c r="J36" s="115">
        <f t="shared" si="21"/>
        <v>0</v>
      </c>
      <c r="K36" s="122">
        <v>6.37</v>
      </c>
      <c r="L36" s="115">
        <f t="shared" si="22"/>
        <v>295</v>
      </c>
      <c r="M36" s="123">
        <f t="shared" si="23"/>
        <v>1966</v>
      </c>
      <c r="N36" s="124">
        <f t="shared" si="24"/>
        <v>1966</v>
      </c>
      <c r="O36" s="125"/>
      <c r="P36" s="126"/>
      <c r="Q36" s="127">
        <f t="shared" si="25"/>
        <v>1966</v>
      </c>
      <c r="R36" s="128">
        <v>3</v>
      </c>
    </row>
    <row r="37" spans="1:18" s="129" customFormat="1" x14ac:dyDescent="0.25">
      <c r="A37" s="7" t="s">
        <v>248</v>
      </c>
      <c r="B37" s="7" t="s">
        <v>249</v>
      </c>
      <c r="C37" s="5">
        <v>2004</v>
      </c>
      <c r="D37" s="5" t="s">
        <v>11</v>
      </c>
      <c r="E37" s="7">
        <v>8.73</v>
      </c>
      <c r="F37" s="115">
        <f t="shared" si="19"/>
        <v>816</v>
      </c>
      <c r="G37" s="7">
        <v>3.97</v>
      </c>
      <c r="H37" s="115">
        <f t="shared" si="20"/>
        <v>784</v>
      </c>
      <c r="I37" s="7"/>
      <c r="J37" s="115">
        <f t="shared" si="21"/>
        <v>0</v>
      </c>
      <c r="K37" s="7">
        <v>7.41</v>
      </c>
      <c r="L37" s="115">
        <f t="shared" si="22"/>
        <v>361</v>
      </c>
      <c r="M37" s="123">
        <f t="shared" si="23"/>
        <v>1961</v>
      </c>
      <c r="N37" s="124">
        <f t="shared" si="24"/>
        <v>1961</v>
      </c>
      <c r="O37" s="64"/>
      <c r="P37" s="160"/>
      <c r="Q37" s="127">
        <f t="shared" si="25"/>
        <v>1961</v>
      </c>
      <c r="R37" s="128">
        <v>4</v>
      </c>
    </row>
    <row r="38" spans="1:18" s="129" customFormat="1" x14ac:dyDescent="0.25">
      <c r="A38" s="109" t="s">
        <v>148</v>
      </c>
      <c r="B38" s="109" t="s">
        <v>162</v>
      </c>
      <c r="C38" s="115">
        <v>2004</v>
      </c>
      <c r="D38" s="115" t="s">
        <v>122</v>
      </c>
      <c r="E38" s="122">
        <v>8.8000000000000007</v>
      </c>
      <c r="F38" s="115">
        <f t="shared" si="19"/>
        <v>803</v>
      </c>
      <c r="G38" s="115">
        <v>3.81</v>
      </c>
      <c r="H38" s="115">
        <f t="shared" si="20"/>
        <v>746</v>
      </c>
      <c r="I38" s="109"/>
      <c r="J38" s="115">
        <f t="shared" si="21"/>
        <v>0</v>
      </c>
      <c r="K38" s="122">
        <v>7.95</v>
      </c>
      <c r="L38" s="115">
        <f t="shared" si="22"/>
        <v>396</v>
      </c>
      <c r="M38" s="123">
        <f t="shared" si="23"/>
        <v>1945</v>
      </c>
      <c r="N38" s="124">
        <f t="shared" si="24"/>
        <v>1945</v>
      </c>
      <c r="O38" s="125"/>
      <c r="P38" s="126"/>
      <c r="Q38" s="127">
        <f t="shared" si="25"/>
        <v>1945</v>
      </c>
      <c r="R38" s="128">
        <v>5</v>
      </c>
    </row>
    <row r="39" spans="1:18" s="129" customFormat="1" x14ac:dyDescent="0.25">
      <c r="A39" s="109" t="s">
        <v>84</v>
      </c>
      <c r="B39" s="109" t="s">
        <v>159</v>
      </c>
      <c r="C39" s="115">
        <v>2005</v>
      </c>
      <c r="D39" s="115" t="s">
        <v>122</v>
      </c>
      <c r="E39" s="122">
        <v>9.0399999999999991</v>
      </c>
      <c r="F39" s="115">
        <f t="shared" si="19"/>
        <v>759</v>
      </c>
      <c r="G39" s="115">
        <v>4.17</v>
      </c>
      <c r="H39" s="115">
        <f t="shared" si="20"/>
        <v>832</v>
      </c>
      <c r="I39" s="130"/>
      <c r="J39" s="115">
        <f t="shared" si="21"/>
        <v>0</v>
      </c>
      <c r="K39" s="122">
        <v>6.3</v>
      </c>
      <c r="L39" s="115">
        <f t="shared" si="22"/>
        <v>290</v>
      </c>
      <c r="M39" s="123">
        <f t="shared" si="23"/>
        <v>1881</v>
      </c>
      <c r="N39" s="124">
        <f t="shared" si="24"/>
        <v>1881</v>
      </c>
      <c r="O39" s="125"/>
      <c r="P39" s="126"/>
      <c r="Q39" s="127">
        <f t="shared" si="25"/>
        <v>1881</v>
      </c>
      <c r="R39" s="128">
        <v>7</v>
      </c>
    </row>
    <row r="40" spans="1:18" s="129" customFormat="1" x14ac:dyDescent="0.25">
      <c r="A40" s="109" t="s">
        <v>163</v>
      </c>
      <c r="B40" s="109" t="s">
        <v>164</v>
      </c>
      <c r="C40" s="115">
        <v>2004</v>
      </c>
      <c r="D40" s="115" t="s">
        <v>122</v>
      </c>
      <c r="E40" s="7">
        <v>8.84</v>
      </c>
      <c r="F40" s="115">
        <f t="shared" si="19"/>
        <v>795</v>
      </c>
      <c r="G40" s="7">
        <v>3.95</v>
      </c>
      <c r="H40" s="115">
        <f t="shared" si="20"/>
        <v>780</v>
      </c>
      <c r="I40" s="7"/>
      <c r="J40" s="115">
        <f t="shared" si="21"/>
        <v>0</v>
      </c>
      <c r="K40" s="7">
        <v>6.3</v>
      </c>
      <c r="L40" s="115">
        <f t="shared" si="22"/>
        <v>290</v>
      </c>
      <c r="M40" s="123">
        <f t="shared" si="23"/>
        <v>1865</v>
      </c>
      <c r="N40" s="124">
        <f t="shared" si="24"/>
        <v>1865</v>
      </c>
      <c r="O40" s="64"/>
      <c r="P40" s="160"/>
      <c r="Q40" s="127">
        <f t="shared" si="25"/>
        <v>1865</v>
      </c>
      <c r="R40" s="128">
        <v>8</v>
      </c>
    </row>
    <row r="41" spans="1:18" s="129" customFormat="1" x14ac:dyDescent="0.25">
      <c r="A41" s="148" t="s">
        <v>24</v>
      </c>
      <c r="B41" s="148" t="s">
        <v>218</v>
      </c>
      <c r="C41" s="115">
        <v>2005</v>
      </c>
      <c r="D41" s="115" t="s">
        <v>180</v>
      </c>
      <c r="E41" s="122">
        <v>9.16</v>
      </c>
      <c r="F41" s="115">
        <f t="shared" si="19"/>
        <v>737</v>
      </c>
      <c r="G41" s="115">
        <v>4.04</v>
      </c>
      <c r="H41" s="115">
        <f t="shared" si="20"/>
        <v>801</v>
      </c>
      <c r="I41" s="122"/>
      <c r="J41" s="115">
        <f t="shared" si="21"/>
        <v>0</v>
      </c>
      <c r="K41" s="122">
        <v>6.44</v>
      </c>
      <c r="L41" s="115">
        <f t="shared" si="22"/>
        <v>299</v>
      </c>
      <c r="M41" s="123">
        <f t="shared" si="23"/>
        <v>1837</v>
      </c>
      <c r="N41" s="124">
        <f t="shared" si="24"/>
        <v>1837</v>
      </c>
      <c r="O41" s="125"/>
      <c r="P41" s="126"/>
      <c r="Q41" s="127">
        <f t="shared" si="25"/>
        <v>1837</v>
      </c>
      <c r="R41" s="128">
        <v>9</v>
      </c>
    </row>
    <row r="42" spans="1:18" s="129" customFormat="1" x14ac:dyDescent="0.25">
      <c r="A42" s="109" t="s">
        <v>144</v>
      </c>
      <c r="B42" s="109" t="s">
        <v>158</v>
      </c>
      <c r="C42" s="115">
        <v>2005</v>
      </c>
      <c r="D42" s="115" t="s">
        <v>122</v>
      </c>
      <c r="E42" s="7">
        <v>9.1999999999999993</v>
      </c>
      <c r="F42" s="115">
        <f t="shared" si="19"/>
        <v>730</v>
      </c>
      <c r="G42" s="7">
        <v>3.66</v>
      </c>
      <c r="H42" s="115">
        <f t="shared" si="20"/>
        <v>710</v>
      </c>
      <c r="I42" s="7"/>
      <c r="J42" s="115">
        <f t="shared" si="21"/>
        <v>0</v>
      </c>
      <c r="K42" s="7">
        <v>7.66</v>
      </c>
      <c r="L42" s="115">
        <f t="shared" si="22"/>
        <v>377</v>
      </c>
      <c r="M42" s="123">
        <f t="shared" si="23"/>
        <v>1817</v>
      </c>
      <c r="N42" s="124">
        <f t="shared" si="24"/>
        <v>1817</v>
      </c>
      <c r="O42" s="64"/>
      <c r="P42" s="160"/>
      <c r="Q42" s="127">
        <f t="shared" si="25"/>
        <v>1817</v>
      </c>
      <c r="R42" s="128">
        <v>10</v>
      </c>
    </row>
    <row r="43" spans="1:18" s="129" customFormat="1" x14ac:dyDescent="0.25">
      <c r="A43" s="109" t="s">
        <v>115</v>
      </c>
      <c r="B43" s="109" t="s">
        <v>137</v>
      </c>
      <c r="C43" s="115">
        <v>2005</v>
      </c>
      <c r="D43" s="115" t="s">
        <v>122</v>
      </c>
      <c r="E43" s="7">
        <v>9.09</v>
      </c>
      <c r="F43" s="115">
        <f t="shared" si="19"/>
        <v>749</v>
      </c>
      <c r="G43" s="7">
        <v>3.9</v>
      </c>
      <c r="H43" s="115">
        <f t="shared" si="20"/>
        <v>768</v>
      </c>
      <c r="I43" s="7"/>
      <c r="J43" s="115">
        <f t="shared" si="21"/>
        <v>0</v>
      </c>
      <c r="K43" s="7">
        <v>5.72</v>
      </c>
      <c r="L43" s="115">
        <f t="shared" si="22"/>
        <v>254</v>
      </c>
      <c r="M43" s="123">
        <f t="shared" si="23"/>
        <v>1771</v>
      </c>
      <c r="N43" s="124">
        <f t="shared" si="24"/>
        <v>1771</v>
      </c>
      <c r="O43" s="64"/>
      <c r="P43" s="160"/>
      <c r="Q43" s="127">
        <f t="shared" si="25"/>
        <v>1771</v>
      </c>
      <c r="R43" s="128">
        <v>11</v>
      </c>
    </row>
    <row r="44" spans="1:18" s="129" customFormat="1" x14ac:dyDescent="0.25">
      <c r="A44" s="7" t="s">
        <v>113</v>
      </c>
      <c r="B44" s="7" t="s">
        <v>247</v>
      </c>
      <c r="C44" s="5">
        <v>2005</v>
      </c>
      <c r="D44" s="5" t="s">
        <v>167</v>
      </c>
      <c r="E44" s="122">
        <v>9.16</v>
      </c>
      <c r="F44" s="115">
        <f t="shared" si="19"/>
        <v>737</v>
      </c>
      <c r="G44" s="115">
        <v>3.77</v>
      </c>
      <c r="H44" s="115">
        <f t="shared" si="20"/>
        <v>736</v>
      </c>
      <c r="I44" s="109"/>
      <c r="J44" s="115">
        <f t="shared" si="21"/>
        <v>0</v>
      </c>
      <c r="K44" s="122">
        <v>5.98</v>
      </c>
      <c r="L44" s="115">
        <f t="shared" si="22"/>
        <v>270</v>
      </c>
      <c r="M44" s="123">
        <f t="shared" si="23"/>
        <v>1743</v>
      </c>
      <c r="N44" s="124">
        <f t="shared" si="24"/>
        <v>1743</v>
      </c>
      <c r="O44" s="125"/>
      <c r="P44" s="126"/>
      <c r="Q44" s="127">
        <f t="shared" si="25"/>
        <v>1743</v>
      </c>
      <c r="R44" s="128">
        <v>12</v>
      </c>
    </row>
    <row r="45" spans="1:18" s="129" customFormat="1" x14ac:dyDescent="0.25">
      <c r="A45" s="7" t="s">
        <v>250</v>
      </c>
      <c r="B45" s="7" t="s">
        <v>251</v>
      </c>
      <c r="C45" s="5">
        <v>2005</v>
      </c>
      <c r="D45" s="5" t="s">
        <v>11</v>
      </c>
      <c r="E45" s="7">
        <v>9.32</v>
      </c>
      <c r="F45" s="115">
        <f t="shared" si="19"/>
        <v>708</v>
      </c>
      <c r="G45" s="7">
        <v>3.87</v>
      </c>
      <c r="H45" s="115">
        <f t="shared" si="20"/>
        <v>760</v>
      </c>
      <c r="I45" s="7"/>
      <c r="J45" s="115">
        <f t="shared" si="21"/>
        <v>0</v>
      </c>
      <c r="K45" s="7">
        <v>5.17</v>
      </c>
      <c r="L45" s="115">
        <f t="shared" si="22"/>
        <v>219</v>
      </c>
      <c r="M45" s="123">
        <f t="shared" si="23"/>
        <v>1687</v>
      </c>
      <c r="N45" s="124">
        <f t="shared" si="24"/>
        <v>1687</v>
      </c>
      <c r="O45" s="64"/>
      <c r="P45" s="160"/>
      <c r="Q45" s="127">
        <f t="shared" si="25"/>
        <v>1687</v>
      </c>
      <c r="R45" s="128">
        <v>13</v>
      </c>
    </row>
    <row r="46" spans="1:18" s="148" customFormat="1" x14ac:dyDescent="0.25">
      <c r="A46" s="109" t="s">
        <v>176</v>
      </c>
      <c r="B46" s="109" t="s">
        <v>175</v>
      </c>
      <c r="C46" s="115">
        <v>2005</v>
      </c>
      <c r="D46" s="115" t="s">
        <v>167</v>
      </c>
      <c r="E46" s="7">
        <v>9.7200000000000006</v>
      </c>
      <c r="F46" s="115">
        <f t="shared" si="19"/>
        <v>640</v>
      </c>
      <c r="G46" s="7">
        <v>3.4</v>
      </c>
      <c r="H46" s="115">
        <f t="shared" si="20"/>
        <v>648</v>
      </c>
      <c r="I46" s="7"/>
      <c r="J46" s="115">
        <f t="shared" si="21"/>
        <v>0</v>
      </c>
      <c r="K46" s="7">
        <v>5.6</v>
      </c>
      <c r="L46" s="115">
        <f t="shared" si="22"/>
        <v>246</v>
      </c>
      <c r="M46" s="123">
        <f t="shared" si="23"/>
        <v>1534</v>
      </c>
      <c r="N46" s="124">
        <f t="shared" si="24"/>
        <v>1534</v>
      </c>
      <c r="O46" s="64"/>
      <c r="P46" s="64"/>
      <c r="Q46" s="127">
        <f t="shared" si="25"/>
        <v>1534</v>
      </c>
      <c r="R46" s="128">
        <v>15</v>
      </c>
    </row>
    <row r="47" spans="1:18" s="143" customFormat="1" x14ac:dyDescent="0.25">
      <c r="A47" s="109" t="s">
        <v>170</v>
      </c>
      <c r="B47" s="109" t="s">
        <v>168</v>
      </c>
      <c r="C47" s="115">
        <v>2005</v>
      </c>
      <c r="D47" s="115" t="s">
        <v>167</v>
      </c>
      <c r="E47" s="122">
        <v>9.85</v>
      </c>
      <c r="F47" s="115">
        <f t="shared" si="19"/>
        <v>618</v>
      </c>
      <c r="G47" s="115">
        <v>3.5</v>
      </c>
      <c r="H47" s="115">
        <f t="shared" si="20"/>
        <v>672</v>
      </c>
      <c r="I47" s="109"/>
      <c r="J47" s="115">
        <f t="shared" si="21"/>
        <v>0</v>
      </c>
      <c r="K47" s="122">
        <v>5.01</v>
      </c>
      <c r="L47" s="115">
        <f t="shared" si="22"/>
        <v>209</v>
      </c>
      <c r="M47" s="123">
        <f t="shared" si="23"/>
        <v>1499</v>
      </c>
      <c r="N47" s="124">
        <f t="shared" si="24"/>
        <v>1499</v>
      </c>
      <c r="O47" s="125"/>
      <c r="P47" s="125"/>
      <c r="Q47" s="127">
        <f t="shared" si="25"/>
        <v>1499</v>
      </c>
      <c r="R47" s="128">
        <v>17</v>
      </c>
    </row>
    <row r="48" spans="1:18" s="143" customFormat="1" x14ac:dyDescent="0.25">
      <c r="A48" s="7" t="s">
        <v>32</v>
      </c>
      <c r="B48" s="7" t="s">
        <v>252</v>
      </c>
      <c r="C48" s="5">
        <v>2005</v>
      </c>
      <c r="D48" s="5" t="s">
        <v>11</v>
      </c>
      <c r="E48" s="122">
        <v>9.9700000000000006</v>
      </c>
      <c r="F48" s="115">
        <f t="shared" si="19"/>
        <v>599</v>
      </c>
      <c r="G48" s="115">
        <v>3.35</v>
      </c>
      <c r="H48" s="115">
        <f t="shared" si="20"/>
        <v>636</v>
      </c>
      <c r="I48" s="109"/>
      <c r="J48" s="115">
        <f t="shared" si="21"/>
        <v>0</v>
      </c>
      <c r="K48" s="122">
        <v>5.62</v>
      </c>
      <c r="L48" s="115">
        <f t="shared" si="22"/>
        <v>247</v>
      </c>
      <c r="M48" s="123">
        <f t="shared" si="23"/>
        <v>1482</v>
      </c>
      <c r="N48" s="124">
        <f t="shared" si="24"/>
        <v>1482</v>
      </c>
      <c r="O48" s="125"/>
      <c r="P48" s="125"/>
      <c r="Q48" s="127">
        <f t="shared" si="25"/>
        <v>1482</v>
      </c>
      <c r="R48" s="3">
        <v>18</v>
      </c>
    </row>
    <row r="49" spans="1:18" s="143" customFormat="1" x14ac:dyDescent="0.25">
      <c r="A49" s="7" t="s">
        <v>146</v>
      </c>
      <c r="B49" s="7" t="s">
        <v>174</v>
      </c>
      <c r="C49" s="5">
        <v>2005</v>
      </c>
      <c r="D49" s="5" t="s">
        <v>167</v>
      </c>
      <c r="E49" s="7">
        <v>9.9700000000000006</v>
      </c>
      <c r="F49" s="115">
        <f t="shared" si="19"/>
        <v>599</v>
      </c>
      <c r="G49" s="7">
        <v>3.26</v>
      </c>
      <c r="H49" s="115">
        <f t="shared" si="20"/>
        <v>614</v>
      </c>
      <c r="I49" s="7"/>
      <c r="J49" s="115">
        <f t="shared" si="21"/>
        <v>0</v>
      </c>
      <c r="K49" s="7">
        <v>5.5</v>
      </c>
      <c r="L49" s="115">
        <f t="shared" si="22"/>
        <v>240</v>
      </c>
      <c r="M49" s="123">
        <f t="shared" si="23"/>
        <v>1453</v>
      </c>
      <c r="N49" s="124">
        <f t="shared" si="24"/>
        <v>1453</v>
      </c>
      <c r="O49" s="64"/>
      <c r="P49" s="64"/>
      <c r="Q49" s="127">
        <f t="shared" si="25"/>
        <v>1453</v>
      </c>
      <c r="R49" s="128">
        <v>19</v>
      </c>
    </row>
    <row r="50" spans="1:18" s="143" customFormat="1" x14ac:dyDescent="0.25">
      <c r="A50" s="7" t="s">
        <v>170</v>
      </c>
      <c r="B50" s="7" t="s">
        <v>238</v>
      </c>
      <c r="C50" s="5">
        <v>2005</v>
      </c>
      <c r="D50" s="5" t="s">
        <v>167</v>
      </c>
      <c r="E50" s="122">
        <v>9.9</v>
      </c>
      <c r="F50" s="115">
        <f t="shared" si="19"/>
        <v>610</v>
      </c>
      <c r="G50" s="115">
        <v>3.15</v>
      </c>
      <c r="H50" s="115">
        <f t="shared" si="20"/>
        <v>588</v>
      </c>
      <c r="I50" s="109"/>
      <c r="J50" s="115">
        <f t="shared" si="21"/>
        <v>0</v>
      </c>
      <c r="K50" s="122">
        <v>5.05</v>
      </c>
      <c r="L50" s="115">
        <f t="shared" si="22"/>
        <v>211</v>
      </c>
      <c r="M50" s="123">
        <f t="shared" si="23"/>
        <v>1409</v>
      </c>
      <c r="N50" s="124">
        <f t="shared" si="24"/>
        <v>1409</v>
      </c>
      <c r="O50" s="125"/>
      <c r="P50" s="125"/>
      <c r="Q50" s="127">
        <f t="shared" si="25"/>
        <v>1409</v>
      </c>
      <c r="R50" s="3">
        <v>20</v>
      </c>
    </row>
    <row r="51" spans="1:18" s="143" customFormat="1" x14ac:dyDescent="0.25">
      <c r="A51" s="7" t="s">
        <v>84</v>
      </c>
      <c r="B51" s="7" t="s">
        <v>54</v>
      </c>
      <c r="C51" s="5">
        <v>2005</v>
      </c>
      <c r="D51" s="5" t="s">
        <v>167</v>
      </c>
      <c r="E51" s="109">
        <v>10.029999999999999</v>
      </c>
      <c r="F51" s="115">
        <f t="shared" si="19"/>
        <v>589</v>
      </c>
      <c r="G51" s="109">
        <v>3.23</v>
      </c>
      <c r="H51" s="115">
        <f t="shared" si="20"/>
        <v>607</v>
      </c>
      <c r="I51" s="109"/>
      <c r="J51" s="115">
        <f t="shared" si="21"/>
        <v>0</v>
      </c>
      <c r="K51" s="109">
        <v>4.9000000000000004</v>
      </c>
      <c r="L51" s="115">
        <f t="shared" si="22"/>
        <v>202</v>
      </c>
      <c r="M51" s="123">
        <f t="shared" si="23"/>
        <v>1398</v>
      </c>
      <c r="N51" s="124">
        <f t="shared" si="24"/>
        <v>1398</v>
      </c>
      <c r="O51" s="133"/>
      <c r="P51" s="133"/>
      <c r="Q51" s="127">
        <f t="shared" si="25"/>
        <v>1398</v>
      </c>
      <c r="R51" s="128">
        <v>21</v>
      </c>
    </row>
    <row r="52" spans="1:18" s="143" customFormat="1" x14ac:dyDescent="0.25">
      <c r="A52" s="130" t="s">
        <v>160</v>
      </c>
      <c r="B52" s="130" t="s">
        <v>161</v>
      </c>
      <c r="C52" s="115">
        <v>2005</v>
      </c>
      <c r="D52" s="115" t="s">
        <v>122</v>
      </c>
      <c r="E52" s="122">
        <v>10.1</v>
      </c>
      <c r="F52" s="115">
        <f t="shared" si="19"/>
        <v>578</v>
      </c>
      <c r="G52" s="115">
        <v>3.3</v>
      </c>
      <c r="H52" s="115">
        <f t="shared" si="20"/>
        <v>624</v>
      </c>
      <c r="I52" s="109"/>
      <c r="J52" s="115">
        <f t="shared" si="21"/>
        <v>0</v>
      </c>
      <c r="K52" s="122">
        <v>4.16</v>
      </c>
      <c r="L52" s="115">
        <f t="shared" si="22"/>
        <v>156</v>
      </c>
      <c r="M52" s="123">
        <f t="shared" si="23"/>
        <v>1358</v>
      </c>
      <c r="N52" s="124">
        <f t="shared" si="24"/>
        <v>1358</v>
      </c>
      <c r="O52" s="125"/>
      <c r="P52" s="125"/>
      <c r="Q52" s="127">
        <f t="shared" si="25"/>
        <v>1358</v>
      </c>
      <c r="R52" s="3">
        <v>22</v>
      </c>
    </row>
    <row r="53" spans="1:18" s="143" customFormat="1" x14ac:dyDescent="0.25">
      <c r="A53" s="7" t="s">
        <v>30</v>
      </c>
      <c r="B53" s="7" t="s">
        <v>39</v>
      </c>
      <c r="C53" s="5">
        <v>2005</v>
      </c>
      <c r="D53" s="5" t="s">
        <v>122</v>
      </c>
      <c r="E53" s="7">
        <v>10.75</v>
      </c>
      <c r="F53" s="115">
        <f t="shared" si="19"/>
        <v>480</v>
      </c>
      <c r="G53" s="7">
        <v>3.28</v>
      </c>
      <c r="H53" s="115">
        <f t="shared" si="20"/>
        <v>619</v>
      </c>
      <c r="I53" s="7"/>
      <c r="J53" s="115">
        <f t="shared" si="21"/>
        <v>0</v>
      </c>
      <c r="K53" s="7">
        <v>5.31</v>
      </c>
      <c r="L53" s="115">
        <f t="shared" si="22"/>
        <v>228</v>
      </c>
      <c r="M53" s="123">
        <f t="shared" si="23"/>
        <v>1327</v>
      </c>
      <c r="N53" s="124">
        <f t="shared" si="24"/>
        <v>1327</v>
      </c>
      <c r="O53" s="64"/>
      <c r="P53" s="64"/>
      <c r="Q53" s="127">
        <f t="shared" si="25"/>
        <v>1327</v>
      </c>
      <c r="R53" s="128">
        <v>23</v>
      </c>
    </row>
    <row r="54" spans="1:18" s="143" customFormat="1" x14ac:dyDescent="0.25">
      <c r="A54" s="109" t="s">
        <v>177</v>
      </c>
      <c r="B54" s="109" t="s">
        <v>169</v>
      </c>
      <c r="C54" s="115">
        <v>2005</v>
      </c>
      <c r="D54" s="115" t="s">
        <v>167</v>
      </c>
      <c r="E54" s="115"/>
      <c r="F54" s="115">
        <f t="shared" si="19"/>
        <v>0</v>
      </c>
      <c r="G54" s="115"/>
      <c r="H54" s="115">
        <f t="shared" si="20"/>
        <v>0</v>
      </c>
      <c r="I54" s="109"/>
      <c r="J54" s="115">
        <f t="shared" si="21"/>
        <v>0</v>
      </c>
      <c r="K54" s="122">
        <v>0</v>
      </c>
      <c r="L54" s="115">
        <f t="shared" si="22"/>
        <v>0</v>
      </c>
      <c r="M54" s="123">
        <f t="shared" si="23"/>
        <v>0</v>
      </c>
      <c r="N54" s="124">
        <f t="shared" si="24"/>
        <v>0</v>
      </c>
      <c r="O54" s="125"/>
      <c r="P54" s="125"/>
      <c r="Q54" s="127">
        <f t="shared" si="25"/>
        <v>0</v>
      </c>
      <c r="R54" s="3">
        <v>24</v>
      </c>
    </row>
    <row r="55" spans="1:18" s="143" customFormat="1" x14ac:dyDescent="0.25">
      <c r="A55" s="7"/>
      <c r="B55" s="7"/>
      <c r="C55" s="5"/>
      <c r="D55" s="5"/>
      <c r="E55" s="7"/>
      <c r="F55" s="115">
        <f t="shared" ref="F55" si="26">IF(E55&lt;&gt;0,INT(8*(17.78-E55)^2.1),0)</f>
        <v>0</v>
      </c>
      <c r="G55" s="7"/>
      <c r="H55" s="7"/>
      <c r="I55" s="7"/>
      <c r="J55" s="7"/>
      <c r="K55" s="7"/>
      <c r="L55" s="115">
        <f t="shared" ref="L55" si="27">IF(K55&lt;&gt;0,INT(56.0211*(K55-1.5)^1.05),0)</f>
        <v>0</v>
      </c>
      <c r="M55" s="123">
        <f t="shared" ref="M55" si="28">SUM(F55+H55+J55+L55)</f>
        <v>0</v>
      </c>
      <c r="N55" s="124">
        <f t="shared" ref="N55" si="29">SUM(F55+H55+J55+L55)</f>
        <v>0</v>
      </c>
      <c r="O55" s="64"/>
      <c r="P55" s="64"/>
      <c r="Q55" s="127">
        <f t="shared" ref="Q55" si="30">SUM(P55+O55+N55)</f>
        <v>0</v>
      </c>
      <c r="R55" s="128">
        <v>25</v>
      </c>
    </row>
    <row r="56" spans="1:18" x14ac:dyDescent="0.25">
      <c r="A56" s="8"/>
      <c r="B56" s="8"/>
      <c r="D56" s="10"/>
      <c r="E56" s="8"/>
      <c r="F56" s="8"/>
      <c r="G56" s="8"/>
      <c r="H56" s="8"/>
      <c r="I56" s="8"/>
      <c r="J56" s="8"/>
      <c r="K56" s="8"/>
      <c r="L56" s="8"/>
      <c r="M56" s="57"/>
      <c r="N56" s="80"/>
      <c r="O56" s="62"/>
      <c r="P56" s="62"/>
      <c r="Q56" s="8"/>
      <c r="R56" s="8"/>
    </row>
    <row r="57" spans="1:18" x14ac:dyDescent="0.25">
      <c r="A57" s="8"/>
      <c r="B57" s="8"/>
      <c r="D57" s="10"/>
      <c r="E57" s="8"/>
      <c r="F57" s="8"/>
      <c r="G57" s="8"/>
      <c r="H57" s="8"/>
      <c r="I57" s="8"/>
      <c r="J57" s="8"/>
      <c r="K57" s="8"/>
      <c r="L57" s="8"/>
      <c r="M57" s="57"/>
      <c r="N57" s="80"/>
      <c r="O57" s="62"/>
      <c r="P57" s="62"/>
      <c r="Q57" s="8"/>
      <c r="R57" s="8"/>
    </row>
    <row r="58" spans="1:18" x14ac:dyDescent="0.25">
      <c r="A58" s="8"/>
      <c r="B58" s="8"/>
      <c r="D58" s="10"/>
      <c r="E58" s="8"/>
      <c r="F58" s="8"/>
      <c r="G58" s="8"/>
      <c r="H58" s="8"/>
      <c r="I58" s="8"/>
      <c r="J58" s="8"/>
      <c r="K58" s="8"/>
      <c r="L58" s="8"/>
      <c r="M58" s="57"/>
      <c r="N58" s="80"/>
      <c r="O58" s="62"/>
      <c r="P58" s="62"/>
      <c r="Q58" s="8"/>
      <c r="R58" s="8"/>
    </row>
    <row r="59" spans="1:18" x14ac:dyDescent="0.25">
      <c r="A59" s="8"/>
      <c r="B59" s="8"/>
      <c r="D59" s="10"/>
      <c r="E59" s="8"/>
      <c r="F59" s="8"/>
      <c r="G59" s="8"/>
      <c r="H59" s="8"/>
      <c r="I59" s="8"/>
      <c r="J59" s="8"/>
      <c r="K59" s="8"/>
      <c r="L59" s="8"/>
      <c r="M59" s="57"/>
      <c r="N59" s="80"/>
      <c r="O59" s="62"/>
      <c r="P59" s="62"/>
      <c r="Q59" s="8"/>
      <c r="R59" s="8"/>
    </row>
    <row r="60" spans="1:18" x14ac:dyDescent="0.25">
      <c r="A60" s="8"/>
      <c r="B60" s="8"/>
      <c r="D60" s="10"/>
      <c r="E60" s="8"/>
      <c r="F60" s="8"/>
      <c r="G60" s="8"/>
      <c r="H60" s="8"/>
      <c r="I60" s="8"/>
      <c r="J60" s="8"/>
      <c r="K60" s="8"/>
      <c r="L60" s="8"/>
      <c r="M60" s="57"/>
      <c r="N60" s="80"/>
      <c r="O60" s="62"/>
      <c r="P60" s="62"/>
      <c r="Q60" s="8"/>
      <c r="R60" s="8"/>
    </row>
    <row r="61" spans="1:18" x14ac:dyDescent="0.25">
      <c r="A61" s="8"/>
      <c r="B61" s="8"/>
      <c r="D61" s="10"/>
      <c r="E61" s="8"/>
      <c r="F61" s="8"/>
      <c r="G61" s="8"/>
      <c r="H61" s="8"/>
      <c r="I61" s="8"/>
      <c r="J61" s="8"/>
      <c r="K61" s="8"/>
      <c r="L61" s="8"/>
      <c r="M61" s="57"/>
      <c r="N61" s="80"/>
      <c r="O61" s="62"/>
      <c r="P61" s="62"/>
      <c r="Q61" s="8"/>
      <c r="R61" s="8"/>
    </row>
    <row r="62" spans="1:18" x14ac:dyDescent="0.25">
      <c r="A62" s="8"/>
      <c r="B62" s="8"/>
      <c r="D62" s="10"/>
      <c r="E62" s="8"/>
      <c r="F62" s="8"/>
      <c r="G62" s="8"/>
      <c r="H62" s="8"/>
      <c r="I62" s="8"/>
      <c r="J62" s="8"/>
      <c r="K62" s="8"/>
      <c r="L62" s="8"/>
      <c r="M62" s="57"/>
      <c r="N62" s="80"/>
      <c r="O62" s="62"/>
      <c r="P62" s="62"/>
      <c r="Q62" s="8"/>
      <c r="R62" s="8"/>
    </row>
    <row r="63" spans="1:18" x14ac:dyDescent="0.25">
      <c r="A63" s="8"/>
      <c r="B63" s="8"/>
      <c r="D63" s="10"/>
      <c r="E63" s="8"/>
      <c r="F63" s="8"/>
      <c r="G63" s="8"/>
      <c r="H63" s="8"/>
      <c r="I63" s="8"/>
      <c r="J63" s="8"/>
      <c r="K63" s="8"/>
      <c r="L63" s="8"/>
      <c r="M63" s="57"/>
      <c r="N63" s="80"/>
      <c r="O63" s="62"/>
      <c r="P63" s="62"/>
      <c r="Q63" s="8"/>
      <c r="R63" s="8"/>
    </row>
    <row r="64" spans="1:18" x14ac:dyDescent="0.25">
      <c r="A64" s="8"/>
      <c r="B64" s="8"/>
      <c r="D64" s="10"/>
      <c r="E64" s="8"/>
      <c r="F64" s="8"/>
      <c r="G64" s="8"/>
      <c r="H64" s="8"/>
      <c r="I64" s="8"/>
      <c r="J64" s="8"/>
      <c r="K64" s="8"/>
      <c r="L64" s="8"/>
      <c r="M64" s="57"/>
      <c r="N64" s="80"/>
      <c r="O64" s="62"/>
      <c r="P64" s="62"/>
      <c r="Q64" s="8"/>
      <c r="R64" s="8"/>
    </row>
    <row r="65" spans="1:18" x14ac:dyDescent="0.25">
      <c r="A65" s="8"/>
      <c r="B65" s="8"/>
      <c r="D65" s="10"/>
      <c r="E65" s="8"/>
      <c r="F65" s="8"/>
      <c r="G65" s="8"/>
      <c r="H65" s="8"/>
      <c r="I65" s="8"/>
      <c r="J65" s="8"/>
      <c r="K65" s="8"/>
      <c r="L65" s="8"/>
      <c r="M65" s="57"/>
      <c r="N65" s="80"/>
      <c r="O65" s="62"/>
      <c r="P65" s="62"/>
      <c r="Q65" s="8"/>
      <c r="R65" s="8"/>
    </row>
    <row r="66" spans="1:18" x14ac:dyDescent="0.25">
      <c r="A66" s="8"/>
      <c r="B66" s="8"/>
      <c r="D66" s="10"/>
      <c r="E66" s="8"/>
      <c r="F66" s="8"/>
      <c r="G66" s="8"/>
      <c r="H66" s="8"/>
      <c r="I66" s="8"/>
      <c r="J66" s="8"/>
      <c r="K66" s="8"/>
      <c r="L66" s="8"/>
      <c r="M66" s="57"/>
      <c r="N66" s="80"/>
      <c r="O66" s="62"/>
      <c r="P66" s="62"/>
      <c r="Q66" s="8"/>
      <c r="R66" s="8"/>
    </row>
    <row r="67" spans="1:18" x14ac:dyDescent="0.25">
      <c r="A67" s="8"/>
      <c r="B67" s="8"/>
      <c r="D67" s="10"/>
      <c r="E67" s="8"/>
      <c r="F67" s="8"/>
      <c r="G67" s="8"/>
      <c r="H67" s="8"/>
      <c r="I67" s="8"/>
      <c r="J67" s="8"/>
      <c r="K67" s="8"/>
      <c r="L67" s="8"/>
      <c r="M67" s="57"/>
      <c r="N67" s="80"/>
      <c r="O67" s="62"/>
      <c r="P67" s="62"/>
      <c r="Q67" s="8"/>
      <c r="R67" s="8"/>
    </row>
    <row r="68" spans="1:18" x14ac:dyDescent="0.25">
      <c r="A68" s="8"/>
      <c r="B68" s="8"/>
      <c r="D68" s="10"/>
      <c r="E68" s="8"/>
      <c r="F68" s="8"/>
      <c r="G68" s="8"/>
      <c r="H68" s="8"/>
      <c r="I68" s="8"/>
      <c r="J68" s="8"/>
      <c r="K68" s="8"/>
      <c r="L68" s="8"/>
      <c r="M68" s="57"/>
      <c r="N68" s="80"/>
      <c r="O68" s="62"/>
      <c r="P68" s="62"/>
      <c r="Q68" s="8"/>
      <c r="R68" s="8"/>
    </row>
    <row r="69" spans="1:18" x14ac:dyDescent="0.25">
      <c r="A69" s="8"/>
      <c r="B69" s="8"/>
      <c r="D69" s="10"/>
      <c r="E69" s="8"/>
      <c r="F69" s="8"/>
      <c r="G69" s="8"/>
      <c r="H69" s="8"/>
      <c r="I69" s="8"/>
      <c r="J69" s="8"/>
      <c r="K69" s="8"/>
      <c r="L69" s="8"/>
      <c r="M69" s="57"/>
      <c r="N69" s="80"/>
      <c r="O69" s="62"/>
      <c r="P69" s="62"/>
      <c r="Q69" s="8"/>
      <c r="R69" s="8"/>
    </row>
  </sheetData>
  <sortState ref="A35:Q54">
    <sortCondition descending="1" ref="M35:M54"/>
  </sortState>
  <mergeCells count="2">
    <mergeCell ref="A3:R3"/>
    <mergeCell ref="A34:R34"/>
  </mergeCells>
  <phoneticPr fontId="2" type="noConversion"/>
  <pageMargins left="0.75" right="0.75" top="1" bottom="1" header="0.5" footer="0.5"/>
  <pageSetup paperSize="9" orientation="landscape" horizontalDpi="4294967294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u 10</vt:lpstr>
      <vt:lpstr>u12</vt:lpstr>
      <vt:lpstr>u14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Lado</dc:creator>
  <cp:lastModifiedBy>Boško</cp:lastModifiedBy>
  <cp:lastPrinted>2014-11-20T15:12:57Z</cp:lastPrinted>
  <dcterms:created xsi:type="dcterms:W3CDTF">2007-04-04T14:21:53Z</dcterms:created>
  <dcterms:modified xsi:type="dcterms:W3CDTF">2016-11-27T19:34:42Z</dcterms:modified>
</cp:coreProperties>
</file>