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ba\Desktop\atletika\"/>
    </mc:Choice>
  </mc:AlternateContent>
  <bookViews>
    <workbookView xWindow="0" yWindow="120" windowWidth="15195" windowHeight="8700"/>
  </bookViews>
  <sheets>
    <sheet name="u 10" sheetId="5" r:id="rId1"/>
    <sheet name="u12" sheetId="3" r:id="rId2"/>
    <sheet name="u14" sheetId="4" r:id="rId3"/>
  </sheets>
  <calcPr calcId="152511"/>
</workbook>
</file>

<file path=xl/calcChain.xml><?xml version="1.0" encoding="utf-8"?>
<calcChain xmlns="http://schemas.openxmlformats.org/spreadsheetml/2006/main">
  <c r="L71" i="3" l="1"/>
  <c r="J71" i="3"/>
  <c r="H71" i="3"/>
  <c r="F71" i="3"/>
  <c r="J74" i="5"/>
  <c r="H74" i="5"/>
  <c r="F74" i="5"/>
  <c r="J64" i="5"/>
  <c r="H64" i="5"/>
  <c r="F64" i="5"/>
  <c r="N71" i="3" l="1"/>
  <c r="Q71" i="3" s="1"/>
  <c r="M71" i="3"/>
  <c r="K64" i="5"/>
  <c r="L64" i="5"/>
  <c r="O64" i="5" s="1"/>
  <c r="K74" i="5"/>
  <c r="L74" i="5"/>
  <c r="O74" i="5" s="1"/>
  <c r="J105" i="5"/>
  <c r="H105" i="5"/>
  <c r="F105" i="5"/>
  <c r="L105" i="5" l="1"/>
  <c r="O105" i="5" s="1"/>
  <c r="K105" i="5"/>
  <c r="L27" i="4"/>
  <c r="J27" i="4"/>
  <c r="H27" i="4"/>
  <c r="F27" i="4"/>
  <c r="L29" i="3"/>
  <c r="J29" i="3"/>
  <c r="H29" i="3"/>
  <c r="F29" i="3"/>
  <c r="N29" i="3" l="1"/>
  <c r="Q29" i="3" s="1"/>
  <c r="N27" i="4"/>
  <c r="Q27" i="4" s="1"/>
  <c r="M27" i="4"/>
  <c r="M29" i="3"/>
  <c r="L47" i="4"/>
  <c r="J47" i="4"/>
  <c r="H47" i="4"/>
  <c r="F47" i="4"/>
  <c r="L38" i="3"/>
  <c r="J38" i="3"/>
  <c r="H38" i="3"/>
  <c r="F38" i="3"/>
  <c r="L28" i="3"/>
  <c r="J28" i="3"/>
  <c r="H28" i="3"/>
  <c r="F28" i="3"/>
  <c r="J96" i="5"/>
  <c r="H96" i="5"/>
  <c r="F96" i="5"/>
  <c r="J104" i="5"/>
  <c r="H104" i="5"/>
  <c r="F104" i="5"/>
  <c r="M28" i="3" l="1"/>
  <c r="M38" i="3"/>
  <c r="K96" i="5"/>
  <c r="M47" i="4"/>
  <c r="N47" i="4"/>
  <c r="Q47" i="4" s="1"/>
  <c r="N38" i="3"/>
  <c r="Q38" i="3" s="1"/>
  <c r="L96" i="5"/>
  <c r="O96" i="5" s="1"/>
  <c r="N28" i="3"/>
  <c r="Q28" i="3" s="1"/>
  <c r="L104" i="5"/>
  <c r="O104" i="5" s="1"/>
  <c r="K104" i="5"/>
  <c r="J68" i="5"/>
  <c r="H68" i="5"/>
  <c r="F68" i="5"/>
  <c r="K68" i="5" s="1"/>
  <c r="J100" i="5"/>
  <c r="H100" i="5"/>
  <c r="F100" i="5"/>
  <c r="L100" i="5" l="1"/>
  <c r="O100" i="5" s="1"/>
  <c r="K100" i="5"/>
  <c r="L68" i="5"/>
  <c r="O68" i="5" s="1"/>
  <c r="J67" i="5"/>
  <c r="J65" i="5"/>
  <c r="F65" i="5"/>
  <c r="H67" i="5"/>
  <c r="H65" i="5"/>
  <c r="F67" i="5"/>
  <c r="J52" i="5"/>
  <c r="H52" i="5"/>
  <c r="F52" i="5"/>
  <c r="K67" i="5" l="1"/>
  <c r="L52" i="5"/>
  <c r="O52" i="5" s="1"/>
  <c r="L65" i="5"/>
  <c r="O65" i="5" s="1"/>
  <c r="K65" i="5"/>
  <c r="L67" i="5"/>
  <c r="O67" i="5" s="1"/>
  <c r="K52" i="5"/>
  <c r="N31" i="4"/>
  <c r="Q31" i="4" s="1"/>
  <c r="M31" i="4"/>
  <c r="L30" i="4"/>
  <c r="L31" i="4"/>
  <c r="J30" i="4"/>
  <c r="J31" i="4"/>
  <c r="H30" i="4"/>
  <c r="H31" i="4"/>
  <c r="F31" i="4"/>
  <c r="F30" i="4"/>
  <c r="M30" i="4" l="1"/>
  <c r="N30" i="4"/>
  <c r="Q30" i="4" s="1"/>
  <c r="F5" i="3"/>
  <c r="L6" i="4"/>
  <c r="H63" i="5" l="1"/>
  <c r="L4" i="4"/>
  <c r="L5" i="4"/>
  <c r="L22" i="4"/>
  <c r="L23" i="4"/>
  <c r="L8" i="4"/>
  <c r="L9" i="4"/>
  <c r="L24" i="4"/>
  <c r="L26" i="4"/>
  <c r="L13" i="4"/>
  <c r="L28" i="4"/>
  <c r="J29" i="4"/>
  <c r="J4" i="4"/>
  <c r="J5" i="4"/>
  <c r="J22" i="4"/>
  <c r="J23" i="4"/>
  <c r="J8" i="4"/>
  <c r="J9" i="4"/>
  <c r="J24" i="4"/>
  <c r="J26" i="4"/>
  <c r="J13" i="4"/>
  <c r="J28" i="4"/>
  <c r="H4" i="4"/>
  <c r="H5" i="4"/>
  <c r="H22" i="4"/>
  <c r="H23" i="4"/>
  <c r="H8" i="4"/>
  <c r="H9" i="4"/>
  <c r="H24" i="4"/>
  <c r="H26" i="4"/>
  <c r="H13" i="4"/>
  <c r="H28" i="4"/>
  <c r="F4" i="4"/>
  <c r="F5" i="4"/>
  <c r="F22" i="4"/>
  <c r="F23" i="4"/>
  <c r="F8" i="4"/>
  <c r="F9" i="4"/>
  <c r="F24" i="4"/>
  <c r="F26" i="4"/>
  <c r="F13" i="4"/>
  <c r="F28" i="4"/>
  <c r="F67" i="3"/>
  <c r="H67" i="3"/>
  <c r="F58" i="3"/>
  <c r="H58" i="3"/>
  <c r="F57" i="3"/>
  <c r="H57" i="3"/>
  <c r="N57" i="3" s="1"/>
  <c r="J67" i="3"/>
  <c r="J58" i="3"/>
  <c r="J57" i="3"/>
  <c r="L67" i="3"/>
  <c r="L58" i="3"/>
  <c r="L57" i="3"/>
  <c r="F4" i="3"/>
  <c r="F7" i="3"/>
  <c r="F11" i="3"/>
  <c r="F10" i="3"/>
  <c r="F31" i="3"/>
  <c r="F22" i="3"/>
  <c r="F34" i="3"/>
  <c r="F24" i="3"/>
  <c r="F37" i="3"/>
  <c r="F40" i="3"/>
  <c r="H4" i="3"/>
  <c r="H7" i="3"/>
  <c r="H11" i="3"/>
  <c r="H10" i="3"/>
  <c r="H31" i="3"/>
  <c r="H22" i="3"/>
  <c r="H34" i="3"/>
  <c r="H24" i="3"/>
  <c r="H37" i="3"/>
  <c r="H40" i="3"/>
  <c r="J4" i="3"/>
  <c r="J7" i="3"/>
  <c r="J11" i="3"/>
  <c r="J10" i="3"/>
  <c r="J31" i="3"/>
  <c r="J22" i="3"/>
  <c r="J34" i="3"/>
  <c r="J24" i="3"/>
  <c r="J37" i="3"/>
  <c r="J40" i="3"/>
  <c r="L4" i="3"/>
  <c r="L7" i="3"/>
  <c r="L11" i="3"/>
  <c r="L10" i="3"/>
  <c r="L31" i="3"/>
  <c r="L22" i="3"/>
  <c r="L34" i="3"/>
  <c r="L24" i="3"/>
  <c r="L37" i="3"/>
  <c r="L40" i="3"/>
  <c r="J90" i="5"/>
  <c r="J102" i="5"/>
  <c r="H90" i="5"/>
  <c r="H102" i="5"/>
  <c r="F90" i="5"/>
  <c r="F102" i="5"/>
  <c r="L102" i="5" s="1"/>
  <c r="O102" i="5" s="1"/>
  <c r="J92" i="5"/>
  <c r="J84" i="5"/>
  <c r="H92" i="5"/>
  <c r="K92" i="5" s="1"/>
  <c r="H84" i="5"/>
  <c r="F92" i="5"/>
  <c r="F84" i="5"/>
  <c r="F78" i="5"/>
  <c r="H78" i="5"/>
  <c r="J78" i="5"/>
  <c r="F76" i="5"/>
  <c r="H76" i="5"/>
  <c r="J76" i="5"/>
  <c r="F63" i="5"/>
  <c r="J63" i="5"/>
  <c r="J39" i="5"/>
  <c r="H39" i="5"/>
  <c r="F39" i="5"/>
  <c r="F24" i="5"/>
  <c r="H24" i="5"/>
  <c r="J24" i="5"/>
  <c r="J17" i="5"/>
  <c r="H17" i="5"/>
  <c r="F17" i="5"/>
  <c r="F16" i="5"/>
  <c r="J22" i="5"/>
  <c r="J43" i="5"/>
  <c r="J25" i="5"/>
  <c r="J16" i="5"/>
  <c r="H43" i="5"/>
  <c r="H25" i="5"/>
  <c r="H16" i="5"/>
  <c r="H22" i="5"/>
  <c r="H43" i="4"/>
  <c r="H46" i="4"/>
  <c r="J43" i="4"/>
  <c r="J46" i="4"/>
  <c r="L43" i="4"/>
  <c r="L46" i="4"/>
  <c r="F43" i="4"/>
  <c r="F46" i="4"/>
  <c r="F8" i="3"/>
  <c r="F26" i="3"/>
  <c r="F9" i="3"/>
  <c r="L9" i="3"/>
  <c r="L35" i="3"/>
  <c r="L8" i="3"/>
  <c r="L26" i="3"/>
  <c r="J35" i="3"/>
  <c r="J8" i="3"/>
  <c r="J26" i="3"/>
  <c r="J9" i="3"/>
  <c r="H35" i="3"/>
  <c r="H8" i="3"/>
  <c r="H26" i="3"/>
  <c r="H9" i="3"/>
  <c r="F35" i="3"/>
  <c r="J75" i="5"/>
  <c r="H75" i="5"/>
  <c r="F75" i="5"/>
  <c r="F25" i="5"/>
  <c r="F43" i="5"/>
  <c r="F22" i="5"/>
  <c r="J94" i="5"/>
  <c r="J99" i="5"/>
  <c r="J91" i="5"/>
  <c r="J103" i="5"/>
  <c r="J79" i="5"/>
  <c r="J89" i="5"/>
  <c r="J97" i="5"/>
  <c r="H94" i="5"/>
  <c r="H99" i="5"/>
  <c r="H91" i="5"/>
  <c r="H103" i="5"/>
  <c r="H79" i="5"/>
  <c r="H89" i="5"/>
  <c r="H97" i="5"/>
  <c r="F94" i="5"/>
  <c r="F99" i="5"/>
  <c r="F91" i="5"/>
  <c r="F103" i="5"/>
  <c r="F79" i="5"/>
  <c r="F89" i="5"/>
  <c r="F97" i="5"/>
  <c r="J93" i="5"/>
  <c r="H93" i="5"/>
  <c r="F93" i="5"/>
  <c r="F38" i="5"/>
  <c r="F46" i="5"/>
  <c r="F18" i="5"/>
  <c r="F30" i="5"/>
  <c r="F61" i="5"/>
  <c r="F50" i="5"/>
  <c r="F41" i="5"/>
  <c r="H38" i="5"/>
  <c r="H46" i="5"/>
  <c r="H18" i="5"/>
  <c r="H30" i="5"/>
  <c r="H61" i="5"/>
  <c r="H50" i="5"/>
  <c r="H41" i="5"/>
  <c r="J38" i="5"/>
  <c r="J46" i="5"/>
  <c r="J18" i="5"/>
  <c r="J30" i="5"/>
  <c r="J61" i="5"/>
  <c r="J50" i="5"/>
  <c r="J41" i="5"/>
  <c r="J40" i="5"/>
  <c r="H40" i="5"/>
  <c r="F40" i="5"/>
  <c r="L6" i="3"/>
  <c r="J6" i="3"/>
  <c r="H6" i="3"/>
  <c r="F6" i="3"/>
  <c r="Q6" i="3" s="1"/>
  <c r="L65" i="3"/>
  <c r="L46" i="3"/>
  <c r="L60" i="3"/>
  <c r="L66" i="3"/>
  <c r="L68" i="3"/>
  <c r="L55" i="3"/>
  <c r="J65" i="3"/>
  <c r="J46" i="3"/>
  <c r="J60" i="3"/>
  <c r="J66" i="3"/>
  <c r="J68" i="3"/>
  <c r="J55" i="3"/>
  <c r="H65" i="3"/>
  <c r="H46" i="3"/>
  <c r="N46" i="3" s="1"/>
  <c r="H60" i="3"/>
  <c r="H66" i="3"/>
  <c r="H68" i="3"/>
  <c r="H55" i="3"/>
  <c r="N55" i="3" s="1"/>
  <c r="F72" i="3"/>
  <c r="F65" i="3"/>
  <c r="F46" i="3"/>
  <c r="F60" i="3"/>
  <c r="F66" i="3"/>
  <c r="F68" i="3"/>
  <c r="N68" i="3" s="1"/>
  <c r="F55" i="3"/>
  <c r="F49" i="3"/>
  <c r="F63" i="3"/>
  <c r="F51" i="3"/>
  <c r="L33" i="3"/>
  <c r="L30" i="3"/>
  <c r="J33" i="3"/>
  <c r="J30" i="3"/>
  <c r="H33" i="3"/>
  <c r="H30" i="3"/>
  <c r="F33" i="3"/>
  <c r="N33" i="3" s="1"/>
  <c r="Q33" i="3" s="1"/>
  <c r="F30" i="3"/>
  <c r="J4" i="5"/>
  <c r="J19" i="5"/>
  <c r="J48" i="5"/>
  <c r="J7" i="5"/>
  <c r="J58" i="5"/>
  <c r="J35" i="5"/>
  <c r="J54" i="5"/>
  <c r="J10" i="5"/>
  <c r="J15" i="5"/>
  <c r="J5" i="5"/>
  <c r="J49" i="5"/>
  <c r="J29" i="5"/>
  <c r="J66" i="5"/>
  <c r="J56" i="5"/>
  <c r="J21" i="5"/>
  <c r="J37" i="5"/>
  <c r="J57" i="5"/>
  <c r="J36" i="5"/>
  <c r="J23" i="5"/>
  <c r="J20" i="5"/>
  <c r="J8" i="5"/>
  <c r="J12" i="5"/>
  <c r="H4" i="5"/>
  <c r="H19" i="5"/>
  <c r="H48" i="5"/>
  <c r="H7" i="5"/>
  <c r="H58" i="5"/>
  <c r="H35" i="5"/>
  <c r="H54" i="5"/>
  <c r="H10" i="5"/>
  <c r="H15" i="5"/>
  <c r="H5" i="5"/>
  <c r="H49" i="5"/>
  <c r="H29" i="5"/>
  <c r="H66" i="5"/>
  <c r="H56" i="5"/>
  <c r="H21" i="5"/>
  <c r="H37" i="5"/>
  <c r="H57" i="5"/>
  <c r="H36" i="5"/>
  <c r="H23" i="5"/>
  <c r="H20" i="5"/>
  <c r="H8" i="5"/>
  <c r="H12" i="5"/>
  <c r="F4" i="5"/>
  <c r="F19" i="5"/>
  <c r="F48" i="5"/>
  <c r="F7" i="5"/>
  <c r="F58" i="5"/>
  <c r="F35" i="5"/>
  <c r="F54" i="5"/>
  <c r="F10" i="5"/>
  <c r="F15" i="5"/>
  <c r="F5" i="5"/>
  <c r="F49" i="5"/>
  <c r="F29" i="5"/>
  <c r="F66" i="5"/>
  <c r="F56" i="5"/>
  <c r="F21" i="5"/>
  <c r="F37" i="5"/>
  <c r="F57" i="5"/>
  <c r="F36" i="5"/>
  <c r="F23" i="5"/>
  <c r="F20" i="5"/>
  <c r="F8" i="5"/>
  <c r="F12" i="5"/>
  <c r="J42" i="5"/>
  <c r="J11" i="5"/>
  <c r="J62" i="5"/>
  <c r="J28" i="5"/>
  <c r="J33" i="5"/>
  <c r="J47" i="5"/>
  <c r="J14" i="5"/>
  <c r="H42" i="5"/>
  <c r="H11" i="5"/>
  <c r="H62" i="5"/>
  <c r="H28" i="5"/>
  <c r="H33" i="5"/>
  <c r="H47" i="5"/>
  <c r="H14" i="5"/>
  <c r="F42" i="5"/>
  <c r="F11" i="5"/>
  <c r="F62" i="5"/>
  <c r="F28" i="5"/>
  <c r="F33" i="5"/>
  <c r="F47" i="5"/>
  <c r="F14" i="5"/>
  <c r="L25" i="3"/>
  <c r="L19" i="3"/>
  <c r="L13" i="3"/>
  <c r="L5" i="3"/>
  <c r="L36" i="3"/>
  <c r="J25" i="3"/>
  <c r="J19" i="3"/>
  <c r="J13" i="3"/>
  <c r="J5" i="3"/>
  <c r="J36" i="3"/>
  <c r="H25" i="3"/>
  <c r="H19" i="3"/>
  <c r="H13" i="3"/>
  <c r="H5" i="3"/>
  <c r="H36" i="3"/>
  <c r="F25" i="3"/>
  <c r="F19" i="3"/>
  <c r="F13" i="3"/>
  <c r="F36" i="3"/>
  <c r="N36" i="3" s="1"/>
  <c r="Q36" i="3" s="1"/>
  <c r="L44" i="3"/>
  <c r="L54" i="3"/>
  <c r="L52" i="3"/>
  <c r="L48" i="3"/>
  <c r="L56" i="3"/>
  <c r="L53" i="3"/>
  <c r="L64" i="3"/>
  <c r="L49" i="3"/>
  <c r="L63" i="3"/>
  <c r="L51" i="3"/>
  <c r="L72" i="3"/>
  <c r="J44" i="3"/>
  <c r="J54" i="3"/>
  <c r="J52" i="3"/>
  <c r="J48" i="3"/>
  <c r="J56" i="3"/>
  <c r="J53" i="3"/>
  <c r="J64" i="3"/>
  <c r="J49" i="3"/>
  <c r="J63" i="3"/>
  <c r="J51" i="3"/>
  <c r="J72" i="3"/>
  <c r="H44" i="3"/>
  <c r="H54" i="3"/>
  <c r="N54" i="3" s="1"/>
  <c r="H52" i="3"/>
  <c r="H48" i="3"/>
  <c r="H56" i="3"/>
  <c r="H53" i="3"/>
  <c r="N53" i="3" s="1"/>
  <c r="H64" i="3"/>
  <c r="H49" i="3"/>
  <c r="H63" i="3"/>
  <c r="H51" i="3"/>
  <c r="H72" i="3"/>
  <c r="F44" i="3"/>
  <c r="F54" i="3"/>
  <c r="F52" i="3"/>
  <c r="F48" i="3"/>
  <c r="F56" i="3"/>
  <c r="F53" i="3"/>
  <c r="F64" i="3"/>
  <c r="N64" i="3" s="1"/>
  <c r="L42" i="4"/>
  <c r="L44" i="4"/>
  <c r="L38" i="4"/>
  <c r="L40" i="4"/>
  <c r="L45" i="4"/>
  <c r="L39" i="4"/>
  <c r="L35" i="4"/>
  <c r="L41" i="4"/>
  <c r="L36" i="4"/>
  <c r="J42" i="4"/>
  <c r="J44" i="4"/>
  <c r="J38" i="4"/>
  <c r="J40" i="4"/>
  <c r="J45" i="4"/>
  <c r="J39" i="4"/>
  <c r="J35" i="4"/>
  <c r="J41" i="4"/>
  <c r="J36" i="4"/>
  <c r="H36" i="4"/>
  <c r="F41" i="4"/>
  <c r="F36" i="4"/>
  <c r="Q36" i="4" s="1"/>
  <c r="L7" i="4"/>
  <c r="L19" i="4"/>
  <c r="L16" i="4"/>
  <c r="L25" i="4"/>
  <c r="L18" i="4"/>
  <c r="L29" i="4"/>
  <c r="L21" i="4"/>
  <c r="L11" i="4"/>
  <c r="L20" i="4"/>
  <c r="L17" i="4"/>
  <c r="J7" i="4"/>
  <c r="J19" i="4"/>
  <c r="J16" i="4"/>
  <c r="J25" i="4"/>
  <c r="J6" i="4"/>
  <c r="J18" i="4"/>
  <c r="J21" i="4"/>
  <c r="J11" i="4"/>
  <c r="J20" i="4"/>
  <c r="J17" i="4"/>
  <c r="H7" i="4"/>
  <c r="H19" i="4"/>
  <c r="H16" i="4"/>
  <c r="H25" i="4"/>
  <c r="H6" i="4"/>
  <c r="H18" i="4"/>
  <c r="H29" i="4"/>
  <c r="H21" i="4"/>
  <c r="H11" i="4"/>
  <c r="H20" i="4"/>
  <c r="H17" i="4"/>
  <c r="F7" i="4"/>
  <c r="F19" i="4"/>
  <c r="F16" i="4"/>
  <c r="F25" i="4"/>
  <c r="F6" i="4"/>
  <c r="F18" i="4"/>
  <c r="F29" i="4"/>
  <c r="F21" i="4"/>
  <c r="F11" i="4"/>
  <c r="F20" i="4"/>
  <c r="F17" i="4"/>
  <c r="H42" i="4"/>
  <c r="H44" i="4"/>
  <c r="H38" i="4"/>
  <c r="H40" i="4"/>
  <c r="H45" i="4"/>
  <c r="H39" i="4"/>
  <c r="H35" i="4"/>
  <c r="H41" i="4"/>
  <c r="L37" i="4"/>
  <c r="J37" i="4"/>
  <c r="H37" i="4"/>
  <c r="F38" i="4"/>
  <c r="F40" i="4"/>
  <c r="F45" i="4"/>
  <c r="F39" i="4"/>
  <c r="F35" i="4"/>
  <c r="F42" i="4"/>
  <c r="F44" i="4"/>
  <c r="F37" i="4"/>
  <c r="J15" i="4"/>
  <c r="J12" i="4"/>
  <c r="J10" i="4"/>
  <c r="F23" i="3"/>
  <c r="H23" i="3"/>
  <c r="J23" i="3"/>
  <c r="L23" i="3"/>
  <c r="F14" i="3"/>
  <c r="H14" i="3"/>
  <c r="J14" i="3"/>
  <c r="L14" i="3"/>
  <c r="H10" i="4"/>
  <c r="F10" i="4"/>
  <c r="L10" i="4"/>
  <c r="F12" i="4"/>
  <c r="H12" i="4"/>
  <c r="L12" i="4"/>
  <c r="J62" i="3"/>
  <c r="J69" i="3"/>
  <c r="F62" i="3"/>
  <c r="H62" i="3"/>
  <c r="L62" i="3"/>
  <c r="M62" i="3" s="1"/>
  <c r="F69" i="3"/>
  <c r="H69" i="3"/>
  <c r="L69" i="3"/>
  <c r="F32" i="3"/>
  <c r="H32" i="3"/>
  <c r="J32" i="3"/>
  <c r="L32" i="3"/>
  <c r="J9" i="5"/>
  <c r="F9" i="5"/>
  <c r="H9" i="5"/>
  <c r="F88" i="5"/>
  <c r="H88" i="5"/>
  <c r="J88" i="5"/>
  <c r="F80" i="5"/>
  <c r="H80" i="5"/>
  <c r="J80" i="5"/>
  <c r="F59" i="3"/>
  <c r="H59" i="3"/>
  <c r="J59" i="3"/>
  <c r="L59" i="3"/>
  <c r="F50" i="3"/>
  <c r="H50" i="3"/>
  <c r="J50" i="3"/>
  <c r="L50" i="3"/>
  <c r="F61" i="3"/>
  <c r="H61" i="3"/>
  <c r="J61" i="3"/>
  <c r="L61" i="3"/>
  <c r="F47" i="3"/>
  <c r="H47" i="3"/>
  <c r="J47" i="3"/>
  <c r="L47" i="3"/>
  <c r="F45" i="3"/>
  <c r="H45" i="3"/>
  <c r="J45" i="3"/>
  <c r="L45" i="3"/>
  <c r="F12" i="3"/>
  <c r="H12" i="3"/>
  <c r="J12" i="3"/>
  <c r="L12" i="3"/>
  <c r="F16" i="3"/>
  <c r="H16" i="3"/>
  <c r="J16" i="3"/>
  <c r="L16" i="3"/>
  <c r="F15" i="3"/>
  <c r="H15" i="3"/>
  <c r="J15" i="3"/>
  <c r="L15" i="3"/>
  <c r="F20" i="3"/>
  <c r="H20" i="3"/>
  <c r="J20" i="3"/>
  <c r="L20" i="3"/>
  <c r="F21" i="3"/>
  <c r="H21" i="3"/>
  <c r="J21" i="3"/>
  <c r="L21" i="3"/>
  <c r="F17" i="3"/>
  <c r="H17" i="3"/>
  <c r="J17" i="3"/>
  <c r="L17" i="3"/>
  <c r="F18" i="3"/>
  <c r="H18" i="3"/>
  <c r="J18" i="3"/>
  <c r="L18" i="3"/>
  <c r="F77" i="5"/>
  <c r="H77" i="5"/>
  <c r="J77" i="5"/>
  <c r="F60" i="5"/>
  <c r="H60" i="5"/>
  <c r="J60" i="5"/>
  <c r="F87" i="5"/>
  <c r="H87" i="5"/>
  <c r="J87" i="5"/>
  <c r="F86" i="5"/>
  <c r="H86" i="5"/>
  <c r="J86" i="5"/>
  <c r="F81" i="5"/>
  <c r="H81" i="5"/>
  <c r="J81" i="5"/>
  <c r="F82" i="5"/>
  <c r="H82" i="5"/>
  <c r="J82" i="5"/>
  <c r="F95" i="5"/>
  <c r="H95" i="5"/>
  <c r="J95" i="5"/>
  <c r="F71" i="5"/>
  <c r="H71" i="5"/>
  <c r="J71" i="5"/>
  <c r="F72" i="5"/>
  <c r="H72" i="5"/>
  <c r="J72" i="5"/>
  <c r="F83" i="5"/>
  <c r="H83" i="5"/>
  <c r="J83" i="5"/>
  <c r="F31" i="5"/>
  <c r="H31" i="5"/>
  <c r="J31" i="5"/>
  <c r="F55" i="5"/>
  <c r="H55" i="5"/>
  <c r="J55" i="5"/>
  <c r="F44" i="5"/>
  <c r="H44" i="5"/>
  <c r="J44" i="5"/>
  <c r="F26" i="5"/>
  <c r="H26" i="5"/>
  <c r="J26" i="5"/>
  <c r="F51" i="5"/>
  <c r="H51" i="5"/>
  <c r="J51" i="5"/>
  <c r="F45" i="5"/>
  <c r="H45" i="5"/>
  <c r="J45" i="5"/>
  <c r="F6" i="5"/>
  <c r="H6" i="5"/>
  <c r="J6" i="5"/>
  <c r="F39" i="3"/>
  <c r="H39" i="3"/>
  <c r="J39" i="3"/>
  <c r="L39" i="3"/>
  <c r="F85" i="5"/>
  <c r="L85" i="5" s="1"/>
  <c r="O85" i="5" s="1"/>
  <c r="F73" i="5"/>
  <c r="F98" i="5"/>
  <c r="H85" i="5"/>
  <c r="H73" i="5"/>
  <c r="H98" i="5"/>
  <c r="J85" i="5"/>
  <c r="J73" i="5"/>
  <c r="J98" i="5"/>
  <c r="J53" i="5"/>
  <c r="H53" i="5"/>
  <c r="F53" i="5"/>
  <c r="J59" i="5"/>
  <c r="H59" i="5"/>
  <c r="F59" i="5"/>
  <c r="J32" i="5"/>
  <c r="H32" i="5"/>
  <c r="F32" i="5"/>
  <c r="J27" i="5"/>
  <c r="H27" i="5"/>
  <c r="F27" i="5"/>
  <c r="J34" i="5"/>
  <c r="H34" i="5"/>
  <c r="F34" i="5"/>
  <c r="J13" i="5"/>
  <c r="H13" i="5"/>
  <c r="F13" i="5"/>
  <c r="F15" i="4"/>
  <c r="H15" i="4"/>
  <c r="L15" i="4"/>
  <c r="F70" i="3"/>
  <c r="H70" i="3"/>
  <c r="J70" i="3"/>
  <c r="L70" i="3"/>
  <c r="F101" i="5"/>
  <c r="H101" i="5"/>
  <c r="J101" i="5"/>
  <c r="F14" i="4"/>
  <c r="H14" i="4"/>
  <c r="J14" i="4"/>
  <c r="L14" i="4"/>
  <c r="L27" i="3"/>
  <c r="F27" i="3"/>
  <c r="H27" i="3"/>
  <c r="J27" i="3"/>
  <c r="M68" i="3"/>
  <c r="N63" i="3" l="1"/>
  <c r="N56" i="3"/>
  <c r="N44" i="3"/>
  <c r="Q44" i="3" s="1"/>
  <c r="N65" i="3"/>
  <c r="Q65" i="3" s="1"/>
  <c r="N67" i="3"/>
  <c r="N45" i="3"/>
  <c r="N61" i="3"/>
  <c r="N50" i="3"/>
  <c r="Q50" i="3" s="1"/>
  <c r="N62" i="3"/>
  <c r="N48" i="3"/>
  <c r="N66" i="3"/>
  <c r="N58" i="3"/>
  <c r="Q58" i="3" s="1"/>
  <c r="N70" i="3"/>
  <c r="N69" i="3"/>
  <c r="N52" i="3"/>
  <c r="N72" i="3"/>
  <c r="Q72" i="3" s="1"/>
  <c r="N60" i="3"/>
  <c r="N25" i="3"/>
  <c r="Q25" i="3" s="1"/>
  <c r="Q5" i="3"/>
  <c r="N23" i="4"/>
  <c r="Q23" i="4" s="1"/>
  <c r="M41" i="4"/>
  <c r="Q48" i="3"/>
  <c r="L12" i="5"/>
  <c r="O12" i="5" s="1"/>
  <c r="L36" i="5"/>
  <c r="O36" i="5" s="1"/>
  <c r="L56" i="5"/>
  <c r="O56" i="5" s="1"/>
  <c r="L5" i="5"/>
  <c r="O5" i="5" s="1"/>
  <c r="O35" i="5"/>
  <c r="L19" i="5"/>
  <c r="O19" i="5" s="1"/>
  <c r="L25" i="5"/>
  <c r="O25" i="5" s="1"/>
  <c r="Q47" i="3"/>
  <c r="Q45" i="3"/>
  <c r="Q59" i="3"/>
  <c r="Q61" i="3"/>
  <c r="Q66" i="3"/>
  <c r="L32" i="5"/>
  <c r="O32" i="5" s="1"/>
  <c r="O73" i="5"/>
  <c r="L6" i="5"/>
  <c r="O6" i="5" s="1"/>
  <c r="L44" i="5"/>
  <c r="O44" i="5" s="1"/>
  <c r="L72" i="5"/>
  <c r="O72" i="5" s="1"/>
  <c r="O81" i="5"/>
  <c r="O77" i="5"/>
  <c r="L9" i="5"/>
  <c r="O9" i="5" s="1"/>
  <c r="L14" i="5"/>
  <c r="O14" i="5" s="1"/>
  <c r="L62" i="5"/>
  <c r="O62" i="5" s="1"/>
  <c r="L23" i="5"/>
  <c r="O23" i="5" s="1"/>
  <c r="L21" i="5"/>
  <c r="O21" i="5" s="1"/>
  <c r="L49" i="5"/>
  <c r="O49" i="5" s="1"/>
  <c r="L54" i="5"/>
  <c r="O54" i="5" s="1"/>
  <c r="L48" i="5"/>
  <c r="O48" i="5" s="1"/>
  <c r="L41" i="5"/>
  <c r="O41" i="5" s="1"/>
  <c r="O18" i="5"/>
  <c r="O79" i="5"/>
  <c r="L94" i="5"/>
  <c r="O94" i="5" s="1"/>
  <c r="L43" i="5"/>
  <c r="O43" i="5" s="1"/>
  <c r="L39" i="5"/>
  <c r="O39" i="5" s="1"/>
  <c r="N46" i="4"/>
  <c r="Q46" i="4" s="1"/>
  <c r="N39" i="3"/>
  <c r="Q39" i="3" s="1"/>
  <c r="N32" i="3"/>
  <c r="Q32" i="3" s="1"/>
  <c r="N40" i="3"/>
  <c r="Q40" i="3" s="1"/>
  <c r="L27" i="5"/>
  <c r="O27" i="5" s="1"/>
  <c r="L50" i="5"/>
  <c r="O50" i="5" s="1"/>
  <c r="L46" i="5"/>
  <c r="O46" i="5" s="1"/>
  <c r="N42" i="4"/>
  <c r="Q42" i="4" s="1"/>
  <c r="Q40" i="4"/>
  <c r="N21" i="4"/>
  <c r="Q21" i="4" s="1"/>
  <c r="N25" i="4"/>
  <c r="Q25" i="4" s="1"/>
  <c r="M17" i="4"/>
  <c r="M29" i="4"/>
  <c r="M16" i="4"/>
  <c r="N41" i="4"/>
  <c r="Q41" i="4" s="1"/>
  <c r="M39" i="4"/>
  <c r="Q18" i="4"/>
  <c r="L83" i="5"/>
  <c r="O83" i="5" s="1"/>
  <c r="L82" i="5"/>
  <c r="O82" i="5" s="1"/>
  <c r="L103" i="5"/>
  <c r="O103" i="5" s="1"/>
  <c r="K90" i="5"/>
  <c r="L90" i="5"/>
  <c r="O90" i="5" s="1"/>
  <c r="L95" i="5"/>
  <c r="O95" i="5" s="1"/>
  <c r="L87" i="5"/>
  <c r="O87" i="5" s="1"/>
  <c r="L88" i="5"/>
  <c r="O88" i="5" s="1"/>
  <c r="L97" i="5"/>
  <c r="O97" i="5" s="1"/>
  <c r="L91" i="5"/>
  <c r="O91" i="5" s="1"/>
  <c r="L75" i="5"/>
  <c r="O75" i="5" s="1"/>
  <c r="L78" i="5"/>
  <c r="O78" i="5" s="1"/>
  <c r="L84" i="5"/>
  <c r="O84" i="5" s="1"/>
  <c r="K102" i="5"/>
  <c r="K94" i="5"/>
  <c r="L101" i="5"/>
  <c r="O101" i="5" s="1"/>
  <c r="L98" i="5"/>
  <c r="O98" i="5" s="1"/>
  <c r="L71" i="5"/>
  <c r="O71" i="5" s="1"/>
  <c r="O86" i="5"/>
  <c r="L80" i="5"/>
  <c r="O80" i="5" s="1"/>
  <c r="L93" i="5"/>
  <c r="O93" i="5" s="1"/>
  <c r="L89" i="5"/>
  <c r="O89" i="5" s="1"/>
  <c r="L99" i="5"/>
  <c r="O99" i="5" s="1"/>
  <c r="L76" i="5"/>
  <c r="O76" i="5" s="1"/>
  <c r="L92" i="5"/>
  <c r="O92" i="5" s="1"/>
  <c r="K63" i="5"/>
  <c r="L63" i="5"/>
  <c r="O63" i="5" s="1"/>
  <c r="L26" i="5"/>
  <c r="O26" i="5" s="1"/>
  <c r="L60" i="5"/>
  <c r="O60" i="5" s="1"/>
  <c r="L47" i="5"/>
  <c r="O47" i="5" s="1"/>
  <c r="O11" i="5"/>
  <c r="L16" i="5"/>
  <c r="O16" i="5" s="1"/>
  <c r="L34" i="5"/>
  <c r="O34" i="5" s="1"/>
  <c r="L53" i="5"/>
  <c r="O53" i="5" s="1"/>
  <c r="L51" i="5"/>
  <c r="O51" i="5" s="1"/>
  <c r="L31" i="5"/>
  <c r="O31" i="5" s="1"/>
  <c r="L33" i="5"/>
  <c r="O33" i="5" s="1"/>
  <c r="L42" i="5"/>
  <c r="O42" i="5" s="1"/>
  <c r="L8" i="5"/>
  <c r="O8" i="5" s="1"/>
  <c r="L57" i="5"/>
  <c r="O57" i="5" s="1"/>
  <c r="L66" i="5"/>
  <c r="O66" i="5" s="1"/>
  <c r="O15" i="5"/>
  <c r="L58" i="5"/>
  <c r="O58" i="5" s="1"/>
  <c r="L4" i="5"/>
  <c r="O4" i="5" s="1"/>
  <c r="L61" i="5"/>
  <c r="O61" i="5" s="1"/>
  <c r="L38" i="5"/>
  <c r="O38" i="5" s="1"/>
  <c r="L17" i="5"/>
  <c r="O17" i="5" s="1"/>
  <c r="K39" i="5"/>
  <c r="O13" i="5"/>
  <c r="L59" i="5"/>
  <c r="O59" i="5" s="1"/>
  <c r="L45" i="5"/>
  <c r="O45" i="5" s="1"/>
  <c r="L55" i="5"/>
  <c r="O55" i="5" s="1"/>
  <c r="L28" i="5"/>
  <c r="O28" i="5" s="1"/>
  <c r="L20" i="5"/>
  <c r="O20" i="5" s="1"/>
  <c r="L37" i="5"/>
  <c r="O37" i="5" s="1"/>
  <c r="L29" i="5"/>
  <c r="O29" i="5" s="1"/>
  <c r="L10" i="5"/>
  <c r="O10" i="5" s="1"/>
  <c r="L7" i="5"/>
  <c r="O7" i="5" s="1"/>
  <c r="L40" i="5"/>
  <c r="O40" i="5" s="1"/>
  <c r="O30" i="5"/>
  <c r="L22" i="5"/>
  <c r="O22" i="5" s="1"/>
  <c r="L24" i="5"/>
  <c r="O24" i="5" s="1"/>
  <c r="M69" i="3"/>
  <c r="Q69" i="3"/>
  <c r="Q64" i="3"/>
  <c r="Q49" i="3"/>
  <c r="Q57" i="3"/>
  <c r="Q53" i="3"/>
  <c r="Q54" i="3"/>
  <c r="Q55" i="3"/>
  <c r="Q46" i="3"/>
  <c r="Q63" i="3"/>
  <c r="Q52" i="3"/>
  <c r="Q60" i="3"/>
  <c r="Q67" i="3"/>
  <c r="M49" i="3"/>
  <c r="Q70" i="3"/>
  <c r="Q62" i="3"/>
  <c r="M56" i="3"/>
  <c r="Q56" i="3"/>
  <c r="N51" i="3"/>
  <c r="Q51" i="3" s="1"/>
  <c r="Q68" i="3"/>
  <c r="M66" i="3"/>
  <c r="N8" i="3"/>
  <c r="Q8" i="3" s="1"/>
  <c r="N7" i="3"/>
  <c r="Q7" i="3" s="1"/>
  <c r="N35" i="3"/>
  <c r="Q35" i="3" s="1"/>
  <c r="N37" i="3"/>
  <c r="Q37" i="3" s="1"/>
  <c r="N31" i="3"/>
  <c r="Q31" i="3" s="1"/>
  <c r="N4" i="3"/>
  <c r="Q4" i="3" s="1"/>
  <c r="N22" i="3"/>
  <c r="Q22" i="3" s="1"/>
  <c r="N27" i="3"/>
  <c r="Q27" i="3" s="1"/>
  <c r="Q14" i="3"/>
  <c r="N23" i="3"/>
  <c r="Q23" i="3" s="1"/>
  <c r="N13" i="3"/>
  <c r="Q13" i="3" s="1"/>
  <c r="Q9" i="3"/>
  <c r="N24" i="3"/>
  <c r="Q24" i="3" s="1"/>
  <c r="N10" i="3"/>
  <c r="Q10" i="3" s="1"/>
  <c r="M36" i="3"/>
  <c r="N18" i="3"/>
  <c r="Q18" i="3" s="1"/>
  <c r="N17" i="3"/>
  <c r="Q17" i="3" s="1"/>
  <c r="N21" i="3"/>
  <c r="Q21" i="3" s="1"/>
  <c r="N20" i="3"/>
  <c r="Q20" i="3" s="1"/>
  <c r="N15" i="3"/>
  <c r="Q15" i="3" s="1"/>
  <c r="N16" i="3"/>
  <c r="Q16" i="3" s="1"/>
  <c r="N12" i="3"/>
  <c r="Q12" i="3" s="1"/>
  <c r="Q19" i="3"/>
  <c r="N30" i="3"/>
  <c r="Q30" i="3" s="1"/>
  <c r="N26" i="3"/>
  <c r="Q26" i="3" s="1"/>
  <c r="N34" i="3"/>
  <c r="Q34" i="3" s="1"/>
  <c r="N11" i="3"/>
  <c r="Q11" i="3" s="1"/>
  <c r="N38" i="4"/>
  <c r="Q38" i="4" s="1"/>
  <c r="N37" i="4"/>
  <c r="Q37" i="4" s="1"/>
  <c r="N39" i="4"/>
  <c r="Q39" i="4" s="1"/>
  <c r="N43" i="4"/>
  <c r="Q43" i="4" s="1"/>
  <c r="N35" i="4"/>
  <c r="Q35" i="4" s="1"/>
  <c r="N44" i="4"/>
  <c r="Q44" i="4" s="1"/>
  <c r="N45" i="4"/>
  <c r="Q45" i="4" s="1"/>
  <c r="Q15" i="4"/>
  <c r="N10" i="4"/>
  <c r="Q10" i="4" s="1"/>
  <c r="N17" i="4"/>
  <c r="Q17" i="4" s="1"/>
  <c r="N29" i="4"/>
  <c r="Q29" i="4" s="1"/>
  <c r="N16" i="4"/>
  <c r="Q16" i="4" s="1"/>
  <c r="N24" i="4"/>
  <c r="Q24" i="4" s="1"/>
  <c r="N22" i="4"/>
  <c r="Q22" i="4" s="1"/>
  <c r="M20" i="4"/>
  <c r="N20" i="4"/>
  <c r="Q20" i="4" s="1"/>
  <c r="M19" i="4"/>
  <c r="Q19" i="4"/>
  <c r="N28" i="4"/>
  <c r="Q28" i="4" s="1"/>
  <c r="N9" i="4"/>
  <c r="Q9" i="4" s="1"/>
  <c r="N5" i="4"/>
  <c r="Q5" i="4" s="1"/>
  <c r="N26" i="4"/>
  <c r="Q26" i="4" s="1"/>
  <c r="N14" i="4"/>
  <c r="Q14" i="4" s="1"/>
  <c r="N12" i="4"/>
  <c r="Q12" i="4" s="1"/>
  <c r="N11" i="4"/>
  <c r="Q11" i="4" s="1"/>
  <c r="N6" i="4"/>
  <c r="Q6" i="4" s="1"/>
  <c r="M13" i="4"/>
  <c r="N13" i="4"/>
  <c r="Q13" i="4" s="1"/>
  <c r="M8" i="4"/>
  <c r="N8" i="4"/>
  <c r="Q8" i="4" s="1"/>
  <c r="M4" i="4"/>
  <c r="N4" i="4"/>
  <c r="Q4" i="4" s="1"/>
  <c r="M44" i="3"/>
  <c r="Q7" i="4"/>
  <c r="M6" i="4"/>
  <c r="M24" i="4"/>
  <c r="M22" i="4"/>
  <c r="M19" i="3"/>
  <c r="M33" i="3"/>
  <c r="M6" i="3"/>
  <c r="K43" i="5"/>
  <c r="M15" i="4"/>
  <c r="M39" i="3"/>
  <c r="M20" i="3"/>
  <c r="M14" i="3"/>
  <c r="M63" i="3"/>
  <c r="M25" i="3"/>
  <c r="K19" i="5"/>
  <c r="K7" i="5"/>
  <c r="M30" i="3"/>
  <c r="K18" i="5"/>
  <c r="K103" i="5"/>
  <c r="M9" i="3"/>
  <c r="M26" i="4"/>
  <c r="M23" i="4"/>
  <c r="M28" i="4"/>
  <c r="M9" i="4"/>
  <c r="M5" i="4"/>
  <c r="M48" i="3"/>
  <c r="M64" i="3"/>
  <c r="M26" i="3"/>
  <c r="K76" i="5"/>
  <c r="K78" i="5"/>
  <c r="M36" i="4"/>
  <c r="K56" i="5"/>
  <c r="K17" i="5"/>
  <c r="K59" i="5"/>
  <c r="M65" i="3"/>
  <c r="M60" i="3"/>
  <c r="M18" i="3"/>
  <c r="M17" i="3"/>
  <c r="M21" i="3"/>
  <c r="M12" i="3"/>
  <c r="M32" i="3"/>
  <c r="M35" i="3"/>
  <c r="M10" i="3"/>
  <c r="M27" i="3"/>
  <c r="M23" i="3"/>
  <c r="M13" i="3"/>
  <c r="M5" i="3"/>
  <c r="M24" i="3"/>
  <c r="M58" i="3"/>
  <c r="M57" i="3"/>
  <c r="M67" i="3"/>
  <c r="M11" i="3"/>
  <c r="M34" i="3"/>
  <c r="M40" i="3"/>
  <c r="M37" i="3"/>
  <c r="M31" i="3"/>
  <c r="M4" i="3"/>
  <c r="M22" i="3"/>
  <c r="M7" i="3"/>
  <c r="K84" i="5"/>
  <c r="K24" i="5"/>
  <c r="K98" i="5"/>
  <c r="K60" i="5"/>
  <c r="K9" i="5"/>
  <c r="K23" i="5"/>
  <c r="K21" i="5"/>
  <c r="K27" i="5"/>
  <c r="K51" i="5"/>
  <c r="K31" i="5"/>
  <c r="K95" i="5"/>
  <c r="K88" i="5"/>
  <c r="K28" i="5"/>
  <c r="K20" i="5"/>
  <c r="K79" i="5"/>
  <c r="K75" i="5"/>
  <c r="K16" i="5"/>
  <c r="K101" i="5"/>
  <c r="K72" i="5"/>
  <c r="K71" i="5"/>
  <c r="K81" i="5"/>
  <c r="K58" i="5"/>
  <c r="K26" i="5"/>
  <c r="K83" i="5"/>
  <c r="K82" i="5"/>
  <c r="K33" i="5"/>
  <c r="K42" i="5"/>
  <c r="K8" i="5"/>
  <c r="K5" i="5"/>
  <c r="K38" i="5"/>
  <c r="K93" i="5"/>
  <c r="K45" i="5"/>
  <c r="K86" i="5"/>
  <c r="K77" i="5"/>
  <c r="K80" i="5"/>
  <c r="K91" i="5"/>
  <c r="K12" i="5"/>
  <c r="K36" i="5"/>
  <c r="K49" i="5"/>
  <c r="K25" i="5"/>
  <c r="K46" i="5"/>
  <c r="K50" i="5"/>
  <c r="K73" i="5"/>
  <c r="K13" i="5"/>
  <c r="K34" i="5"/>
  <c r="K53" i="5"/>
  <c r="K55" i="5"/>
  <c r="K14" i="5"/>
  <c r="K62" i="5"/>
  <c r="K54" i="5"/>
  <c r="K61" i="5"/>
  <c r="K97" i="5"/>
  <c r="K89" i="5"/>
  <c r="K99" i="5"/>
  <c r="K10" i="5"/>
  <c r="K87" i="5"/>
  <c r="K29" i="5"/>
  <c r="K32" i="5"/>
  <c r="K66" i="5"/>
  <c r="K35" i="5"/>
  <c r="K48" i="5"/>
  <c r="K37" i="5"/>
  <c r="K40" i="5"/>
  <c r="M45" i="3"/>
  <c r="M47" i="3"/>
  <c r="M61" i="3"/>
  <c r="M50" i="3"/>
  <c r="M59" i="3"/>
  <c r="M51" i="3"/>
  <c r="M53" i="3"/>
  <c r="M54" i="3"/>
  <c r="M70" i="3"/>
  <c r="M72" i="3"/>
  <c r="M52" i="3"/>
  <c r="M55" i="3"/>
  <c r="M46" i="3"/>
  <c r="M16" i="3"/>
  <c r="M15" i="3"/>
  <c r="M8" i="3"/>
  <c r="K85" i="5"/>
  <c r="K41" i="5"/>
  <c r="K6" i="5"/>
  <c r="K44" i="5"/>
  <c r="K47" i="5"/>
  <c r="K11" i="5"/>
  <c r="K57" i="5"/>
  <c r="K15" i="5"/>
  <c r="K4" i="5"/>
  <c r="K30" i="5"/>
  <c r="K22" i="5"/>
  <c r="M35" i="4"/>
  <c r="M37" i="4"/>
  <c r="M40" i="4"/>
  <c r="M42" i="4"/>
  <c r="M45" i="4"/>
  <c r="M44" i="4"/>
  <c r="M43" i="4"/>
  <c r="M46" i="4"/>
  <c r="M38" i="4"/>
  <c r="M14" i="4"/>
  <c r="M12" i="4"/>
  <c r="M11" i="4"/>
  <c r="M7" i="4"/>
  <c r="M21" i="4"/>
  <c r="M10" i="4"/>
  <c r="M18" i="4"/>
  <c r="M25" i="4"/>
</calcChain>
</file>

<file path=xl/sharedStrings.xml><?xml version="1.0" encoding="utf-8"?>
<sst xmlns="http://schemas.openxmlformats.org/spreadsheetml/2006/main" count="710" uniqueCount="332">
  <si>
    <t>IME</t>
  </si>
  <si>
    <t>PRIIMEK</t>
  </si>
  <si>
    <t xml:space="preserve">LETNIK </t>
  </si>
  <si>
    <t>60 M</t>
  </si>
  <si>
    <t>TOČKE</t>
  </si>
  <si>
    <t>DALJINA</t>
  </si>
  <si>
    <t>VIŠINA</t>
  </si>
  <si>
    <t>MED/KRO</t>
  </si>
  <si>
    <t>MESTO</t>
  </si>
  <si>
    <t>KLUB</t>
  </si>
  <si>
    <t>LETNIK</t>
  </si>
  <si>
    <t>deklice U10 2006, 2007</t>
  </si>
  <si>
    <t>dečki U10 2006, 2007</t>
  </si>
  <si>
    <t>deklice U12 2005, 2004</t>
  </si>
  <si>
    <t>dečki U12 2005, 2004</t>
  </si>
  <si>
    <t>deklice u14 2003, 2002</t>
  </si>
  <si>
    <t>dečki u14 2003, 2002</t>
  </si>
  <si>
    <t>Hana</t>
  </si>
  <si>
    <t>Prevolšek</t>
  </si>
  <si>
    <t>PMB</t>
  </si>
  <si>
    <t>Lana</t>
  </si>
  <si>
    <t>Zupan Žitnik</t>
  </si>
  <si>
    <t>Iva</t>
  </si>
  <si>
    <t>Purg</t>
  </si>
  <si>
    <t>Štefok</t>
  </si>
  <si>
    <t>Manca</t>
  </si>
  <si>
    <t>Gjura</t>
  </si>
  <si>
    <t>Adriana</t>
  </si>
  <si>
    <t>Grčar</t>
  </si>
  <si>
    <t>Nika</t>
  </si>
  <si>
    <t>Žnidarič</t>
  </si>
  <si>
    <t>Naja</t>
  </si>
  <si>
    <t>Trunk</t>
  </si>
  <si>
    <t>Neža</t>
  </si>
  <si>
    <t>Mesiček</t>
  </si>
  <si>
    <t>Vida</t>
  </si>
  <si>
    <t>Vinder</t>
  </si>
  <si>
    <t>Lešnik</t>
  </si>
  <si>
    <t>Lina</t>
  </si>
  <si>
    <t>Čosić</t>
  </si>
  <si>
    <t>Nina</t>
  </si>
  <si>
    <t>Turčin</t>
  </si>
  <si>
    <t>Sara</t>
  </si>
  <si>
    <t>Ropoša</t>
  </si>
  <si>
    <t>Trstenjak</t>
  </si>
  <si>
    <t>Anjana</t>
  </si>
  <si>
    <t>Ribič</t>
  </si>
  <si>
    <t>Ana</t>
  </si>
  <si>
    <t>Teodor</t>
  </si>
  <si>
    <t>Bolmanac</t>
  </si>
  <si>
    <t>Simon</t>
  </si>
  <si>
    <t>Zupančič</t>
  </si>
  <si>
    <t>Liam</t>
  </si>
  <si>
    <t>Klinger</t>
  </si>
  <si>
    <t>Jona</t>
  </si>
  <si>
    <t>Oreškovič</t>
  </si>
  <si>
    <t>Minel</t>
  </si>
  <si>
    <t>Sakić</t>
  </si>
  <si>
    <t>Maks</t>
  </si>
  <si>
    <t>Golob Mironov</t>
  </si>
  <si>
    <t>Mark</t>
  </si>
  <si>
    <t>Šešerko</t>
  </si>
  <si>
    <t>Lucija</t>
  </si>
  <si>
    <t>Korada</t>
  </si>
  <si>
    <t>Piškur</t>
  </si>
  <si>
    <t>Janina</t>
  </si>
  <si>
    <t>Žana</t>
  </si>
  <si>
    <t>Gornik</t>
  </si>
  <si>
    <t>Lara</t>
  </si>
  <si>
    <t>Karolina</t>
  </si>
  <si>
    <t>Pernek</t>
  </si>
  <si>
    <t>Zala</t>
  </si>
  <si>
    <t>Mesarič</t>
  </si>
  <si>
    <t>Anej</t>
  </si>
  <si>
    <t>Pinterič</t>
  </si>
  <si>
    <t>Gal</t>
  </si>
  <si>
    <t>Ules</t>
  </si>
  <si>
    <t>Matija</t>
  </si>
  <si>
    <t>Matic</t>
  </si>
  <si>
    <t>Skerlovnik</t>
  </si>
  <si>
    <t>Staš Tin</t>
  </si>
  <si>
    <t>Lorbar</t>
  </si>
  <si>
    <t>Til</t>
  </si>
  <si>
    <t>Pia</t>
  </si>
  <si>
    <t>Neja</t>
  </si>
  <si>
    <t>Flogie</t>
  </si>
  <si>
    <t>Kralj</t>
  </si>
  <si>
    <t>Vanesa</t>
  </si>
  <si>
    <t>Lobenwein</t>
  </si>
  <si>
    <t>Kovačič Petek</t>
  </si>
  <si>
    <t>Timotej</t>
  </si>
  <si>
    <t>Lipej</t>
  </si>
  <si>
    <t>Vitjan</t>
  </si>
  <si>
    <t>Vodovnik</t>
  </si>
  <si>
    <t>Žak</t>
  </si>
  <si>
    <t>Obrovnik</t>
  </si>
  <si>
    <t>Rok</t>
  </si>
  <si>
    <t>Rozman Marinčič</t>
  </si>
  <si>
    <t>Ritlop</t>
  </si>
  <si>
    <t>PT</t>
  </si>
  <si>
    <t>Žan</t>
  </si>
  <si>
    <t>Ivana</t>
  </si>
  <si>
    <t>Kampuš</t>
  </si>
  <si>
    <t>Lora</t>
  </si>
  <si>
    <t>Ferš</t>
  </si>
  <si>
    <t>Tara</t>
  </si>
  <si>
    <t>Kokol</t>
  </si>
  <si>
    <t>Prelog</t>
  </si>
  <si>
    <t>Šeruga</t>
  </si>
  <si>
    <t>Tjan</t>
  </si>
  <si>
    <t>Novak</t>
  </si>
  <si>
    <t>Tadej</t>
  </si>
  <si>
    <t>Srečkovič</t>
  </si>
  <si>
    <t>Jakob</t>
  </si>
  <si>
    <t>Ribarič</t>
  </si>
  <si>
    <t>Carli</t>
  </si>
  <si>
    <t>Visenjak</t>
  </si>
  <si>
    <t xml:space="preserve">Tea </t>
  </si>
  <si>
    <t>Ladič</t>
  </si>
  <si>
    <t>Denis</t>
  </si>
  <si>
    <t>Volgemut</t>
  </si>
  <si>
    <t>Miha</t>
  </si>
  <si>
    <t>Pišek</t>
  </si>
  <si>
    <t>Lovro</t>
  </si>
  <si>
    <t>Tušek</t>
  </si>
  <si>
    <t>ASB</t>
  </si>
  <si>
    <t>Žiga</t>
  </si>
  <si>
    <t>Hrastnik</t>
  </si>
  <si>
    <t>Veilguni</t>
  </si>
  <si>
    <t>Alyssa</t>
  </si>
  <si>
    <t>Lamut</t>
  </si>
  <si>
    <t>Moser</t>
  </si>
  <si>
    <t>Tinkara</t>
  </si>
  <si>
    <t>Kračun</t>
  </si>
  <si>
    <t>Patricija</t>
  </si>
  <si>
    <t>Soršak</t>
  </si>
  <si>
    <t>Jerneja</t>
  </si>
  <si>
    <t>Vavdi</t>
  </si>
  <si>
    <t>Tim</t>
  </si>
  <si>
    <t>Markoč</t>
  </si>
  <si>
    <t>Erjavec</t>
  </si>
  <si>
    <t>Marsel</t>
  </si>
  <si>
    <t>Krošel</t>
  </si>
  <si>
    <t>Klemen</t>
  </si>
  <si>
    <t>Modrijančič</t>
  </si>
  <si>
    <t>Marko</t>
  </si>
  <si>
    <t>Kavkler</t>
  </si>
  <si>
    <t>Tkalčič</t>
  </si>
  <si>
    <t>Oskar</t>
  </si>
  <si>
    <t>Petek</t>
  </si>
  <si>
    <t>Žil</t>
  </si>
  <si>
    <t>Toplišek</t>
  </si>
  <si>
    <t>Pirc</t>
  </si>
  <si>
    <t>Štefanič</t>
  </si>
  <si>
    <t>Mija</t>
  </si>
  <si>
    <t>Sagadin Pristovnik</t>
  </si>
  <si>
    <t>Marzidovšek</t>
  </si>
  <si>
    <t>Lea</t>
  </si>
  <si>
    <t>Maja</t>
  </si>
  <si>
    <t>Topolčnik</t>
  </si>
  <si>
    <t>Eneja</t>
  </si>
  <si>
    <t>Šoster</t>
  </si>
  <si>
    <t>Alja</t>
  </si>
  <si>
    <t>Feltrin</t>
  </si>
  <si>
    <t>Dušej</t>
  </si>
  <si>
    <t>KAŠ</t>
  </si>
  <si>
    <t>Luka</t>
  </si>
  <si>
    <t>Lipuš</t>
  </si>
  <si>
    <t>Gašper</t>
  </si>
  <si>
    <t>Črešnar</t>
  </si>
  <si>
    <t>Ravnjak</t>
  </si>
  <si>
    <t>Svit</t>
  </si>
  <si>
    <t>Strelec</t>
  </si>
  <si>
    <t>Kalar</t>
  </si>
  <si>
    <t>Bor</t>
  </si>
  <si>
    <t>Repnik</t>
  </si>
  <si>
    <t>Ivačič</t>
  </si>
  <si>
    <t>Sven</t>
  </si>
  <si>
    <t>Šmid</t>
  </si>
  <si>
    <t>Blaž</t>
  </si>
  <si>
    <t>Bobik</t>
  </si>
  <si>
    <t xml:space="preserve">EVA </t>
  </si>
  <si>
    <t>Pem</t>
  </si>
  <si>
    <t>Katarina</t>
  </si>
  <si>
    <t>Grajžl Lipuš</t>
  </si>
  <si>
    <t>Založnik</t>
  </si>
  <si>
    <t>Žnidaršič Pušnik</t>
  </si>
  <si>
    <t>David</t>
  </si>
  <si>
    <t>Špes</t>
  </si>
  <si>
    <t>Vid</t>
  </si>
  <si>
    <t>Selčan</t>
  </si>
  <si>
    <t>Domen</t>
  </si>
  <si>
    <t>Furman</t>
  </si>
  <si>
    <t>Nik</t>
  </si>
  <si>
    <t>Feužer</t>
  </si>
  <si>
    <t>Patrik</t>
  </si>
  <si>
    <t>Falnoga</t>
  </si>
  <si>
    <t>Cugmas</t>
  </si>
  <si>
    <t>Leskovar</t>
  </si>
  <si>
    <t>Krošl</t>
  </si>
  <si>
    <t>Kancler</t>
  </si>
  <si>
    <t>Mikolič</t>
  </si>
  <si>
    <t>Luna</t>
  </si>
  <si>
    <t>Gajšek</t>
  </si>
  <si>
    <t>Tinka</t>
  </si>
  <si>
    <t>Burja</t>
  </si>
  <si>
    <t>Veronika</t>
  </si>
  <si>
    <t>Polegek</t>
  </si>
  <si>
    <t>Eva</t>
  </si>
  <si>
    <t>Tekavc</t>
  </si>
  <si>
    <t>Strmšek</t>
  </si>
  <si>
    <t>Šega</t>
  </si>
  <si>
    <t>Julija</t>
  </si>
  <si>
    <t>Lunežnik</t>
  </si>
  <si>
    <t>Leneja</t>
  </si>
  <si>
    <t>Fijavž</t>
  </si>
  <si>
    <t>Horvat</t>
  </si>
  <si>
    <t>Taja</t>
  </si>
  <si>
    <t>Strehar</t>
  </si>
  <si>
    <t>Vita</t>
  </si>
  <si>
    <t>Ilena</t>
  </si>
  <si>
    <t>Sevšek</t>
  </si>
  <si>
    <t>Mažič</t>
  </si>
  <si>
    <t>Zoja</t>
  </si>
  <si>
    <t>Zorc</t>
  </si>
  <si>
    <t>Hrovat</t>
  </si>
  <si>
    <t>Videčnik</t>
  </si>
  <si>
    <t>Enya</t>
  </si>
  <si>
    <t>Grgurić</t>
  </si>
  <si>
    <t>Lorina</t>
  </si>
  <si>
    <t>Žnideršič Pušnik</t>
  </si>
  <si>
    <t>Alisa</t>
  </si>
  <si>
    <t>Gros</t>
  </si>
  <si>
    <t>Adamič</t>
  </si>
  <si>
    <t>Zara</t>
  </si>
  <si>
    <t>Šretl</t>
  </si>
  <si>
    <t>Korina</t>
  </si>
  <si>
    <t>Polutnik</t>
  </si>
  <si>
    <t>Ula</t>
  </si>
  <si>
    <t>Brumec</t>
  </si>
  <si>
    <t>Broz</t>
  </si>
  <si>
    <t>Ela</t>
  </si>
  <si>
    <t>Kovačič</t>
  </si>
  <si>
    <t>Živa</t>
  </si>
  <si>
    <t>Strniša</t>
  </si>
  <si>
    <t>Lij</t>
  </si>
  <si>
    <t>Krempl</t>
  </si>
  <si>
    <t>Alina</t>
  </si>
  <si>
    <t>Tija</t>
  </si>
  <si>
    <t>Rožanc</t>
  </si>
  <si>
    <t>Rajh</t>
  </si>
  <si>
    <t>Tonja</t>
  </si>
  <si>
    <t>Filip</t>
  </si>
  <si>
    <t>Obrul</t>
  </si>
  <si>
    <t>Vuk</t>
  </si>
  <si>
    <t>Ema</t>
  </si>
  <si>
    <t>Veber</t>
  </si>
  <si>
    <t>Kostanjevec</t>
  </si>
  <si>
    <t>Slapnik</t>
  </si>
  <si>
    <t>Tian</t>
  </si>
  <si>
    <t>Banfič Jerič</t>
  </si>
  <si>
    <t>Brina</t>
  </si>
  <si>
    <t>Rahle</t>
  </si>
  <si>
    <t>Šljivar</t>
  </si>
  <si>
    <t>Ajda</t>
  </si>
  <si>
    <t>Motaln Godec</t>
  </si>
  <si>
    <t>Plohl</t>
  </si>
  <si>
    <t xml:space="preserve">Dominik </t>
  </si>
  <si>
    <t>Andraž</t>
  </si>
  <si>
    <t>Rajher</t>
  </si>
  <si>
    <t>Alex</t>
  </si>
  <si>
    <t>Maj</t>
  </si>
  <si>
    <t>Kresnik</t>
  </si>
  <si>
    <t>Nusdorfer</t>
  </si>
  <si>
    <t>Ograjenšek</t>
  </si>
  <si>
    <t>Kenda</t>
  </si>
  <si>
    <t xml:space="preserve">Noa </t>
  </si>
  <si>
    <t>Švab</t>
  </si>
  <si>
    <t>Tome</t>
  </si>
  <si>
    <t>Sanja</t>
  </si>
  <si>
    <t>Krajnc</t>
  </si>
  <si>
    <t>Jana</t>
  </si>
  <si>
    <t>Avbelj</t>
  </si>
  <si>
    <t>Šumak</t>
  </si>
  <si>
    <t>Neli</t>
  </si>
  <si>
    <t>Pulko</t>
  </si>
  <si>
    <t>Nejc</t>
  </si>
  <si>
    <t>Jakomini</t>
  </si>
  <si>
    <t>Arklinič</t>
  </si>
  <si>
    <t>Vasja</t>
  </si>
  <si>
    <t>Lorbek</t>
  </si>
  <si>
    <t>Špela</t>
  </si>
  <si>
    <t>Kaja</t>
  </si>
  <si>
    <t>Tia</t>
  </si>
  <si>
    <t>Toplak</t>
  </si>
  <si>
    <t>Neva</t>
  </si>
  <si>
    <t>Jensac</t>
  </si>
  <si>
    <t>Nuša</t>
  </si>
  <si>
    <t>Kranjc</t>
  </si>
  <si>
    <t>Donatella</t>
  </si>
  <si>
    <t>Kreslin</t>
  </si>
  <si>
    <t>Zoja Katarina</t>
  </si>
  <si>
    <t>Golež</t>
  </si>
  <si>
    <t>Stražišar</t>
  </si>
  <si>
    <t>Majar</t>
  </si>
  <si>
    <t>Skupaj 2 tekmi</t>
  </si>
  <si>
    <t>SEŠT. TOČK 22.1</t>
  </si>
  <si>
    <t>Skupaj 2 najboljši tekmi</t>
  </si>
  <si>
    <t>Barbara</t>
  </si>
  <si>
    <t>Tement</t>
  </si>
  <si>
    <t>Plajnšek</t>
  </si>
  <si>
    <t>Tijana</t>
  </si>
  <si>
    <t>Porenta</t>
  </si>
  <si>
    <t>Puhalj</t>
  </si>
  <si>
    <t>Jelenko</t>
  </si>
  <si>
    <t>Drevenšek</t>
  </si>
  <si>
    <t>Korošec</t>
  </si>
  <si>
    <t>Gačnik</t>
  </si>
  <si>
    <t>Karin</t>
  </si>
  <si>
    <t>Brečko</t>
  </si>
  <si>
    <t>Gaja</t>
  </si>
  <si>
    <t>Oblonšek</t>
  </si>
  <si>
    <t>Aljaž</t>
  </si>
  <si>
    <t>Hitrec</t>
  </si>
  <si>
    <t>Erik</t>
  </si>
  <si>
    <t>Pipuš</t>
  </si>
  <si>
    <t xml:space="preserve">Anika </t>
  </si>
  <si>
    <t>Vidmajer</t>
  </si>
  <si>
    <t>Strašnik</t>
  </si>
  <si>
    <t>Mia</t>
  </si>
  <si>
    <t>Lan</t>
  </si>
  <si>
    <t>Šošterič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</si>
</sst>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14"/>
      <name val="Times New Roman"/>
      <family val="1"/>
      <charset val="238"/>
    </font>
    <font>
      <sz val="8"/>
      <name val="Arial"/>
      <charset val="238"/>
    </font>
    <font>
      <sz val="12"/>
      <name val="Times New Roman"/>
      <family val="1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2"/>
      <color theme="3" tint="0.39997558519241921"/>
      <name val="Tahoma"/>
      <family val="2"/>
      <charset val="238"/>
    </font>
    <font>
      <sz val="12"/>
      <color theme="3" tint="0.39997558519241921"/>
      <name val="Arial CE"/>
      <charset val="238"/>
    </font>
    <font>
      <sz val="12"/>
      <color theme="1"/>
      <name val="Tahoma"/>
      <family val="2"/>
      <charset val="238"/>
    </font>
    <font>
      <sz val="12"/>
      <color theme="3" tint="0.5999938962981048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14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1" xfId="0" applyFont="1" applyBorder="1" applyAlignment="1"/>
    <xf numFmtId="0" fontId="5" fillId="0" borderId="1" xfId="0" applyFont="1" applyFill="1" applyBorder="1" applyAlignment="1"/>
    <xf numFmtId="0" fontId="5" fillId="0" borderId="0" xfId="0" applyFont="1" applyFill="1" applyBorder="1" applyAlignment="1"/>
    <xf numFmtId="2" fontId="5" fillId="0" borderId="0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/>
    <xf numFmtId="14" fontId="4" fillId="0" borderId="0" xfId="0" applyNumberFormat="1" applyFont="1"/>
    <xf numFmtId="14" fontId="4" fillId="0" borderId="0" xfId="0" applyNumberFormat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7" fillId="0" borderId="1" xfId="1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3" fillId="0" borderId="3" xfId="0" applyFont="1" applyBorder="1"/>
    <xf numFmtId="0" fontId="5" fillId="0" borderId="1" xfId="1" applyFont="1" applyFill="1" applyBorder="1"/>
    <xf numFmtId="0" fontId="5" fillId="0" borderId="13" xfId="1" applyFont="1" applyFill="1" applyBorder="1"/>
    <xf numFmtId="0" fontId="5" fillId="0" borderId="12" xfId="1" applyNumberFormat="1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/>
    </xf>
    <xf numFmtId="0" fontId="5" fillId="0" borderId="13" xfId="1" applyNumberFormat="1" applyFont="1" applyFill="1" applyBorder="1" applyAlignment="1">
      <alignment horizontal="center"/>
    </xf>
    <xf numFmtId="0" fontId="3" fillId="0" borderId="0" xfId="0" applyFont="1" applyBorder="1"/>
    <xf numFmtId="0" fontId="5" fillId="0" borderId="13" xfId="0" applyFont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0" fontId="4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0" fontId="5" fillId="0" borderId="14" xfId="1" applyNumberFormat="1" applyFont="1" applyFill="1" applyBorder="1" applyAlignment="1">
      <alignment horizontal="center"/>
    </xf>
    <xf numFmtId="2" fontId="5" fillId="0" borderId="16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" xfId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5" fillId="2" borderId="0" xfId="0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0" xfId="0" applyFont="1" applyFill="1"/>
    <xf numFmtId="0" fontId="5" fillId="3" borderId="0" xfId="0" applyFont="1" applyFill="1"/>
    <xf numFmtId="16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5" fillId="2" borderId="19" xfId="0" applyFont="1" applyFill="1" applyBorder="1"/>
    <xf numFmtId="0" fontId="4" fillId="2" borderId="21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3" borderId="0" xfId="0" applyFont="1" applyFill="1" applyBorder="1"/>
    <xf numFmtId="0" fontId="5" fillId="3" borderId="19" xfId="0" applyFont="1" applyFill="1" applyBorder="1"/>
    <xf numFmtId="16" fontId="4" fillId="3" borderId="20" xfId="0" applyNumberFormat="1" applyFont="1" applyFill="1" applyBorder="1" applyAlignment="1">
      <alignment horizontal="center"/>
    </xf>
    <xf numFmtId="16" fontId="4" fillId="3" borderId="21" xfId="0" applyNumberFormat="1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18" xfId="0" applyFont="1" applyFill="1" applyBorder="1"/>
    <xf numFmtId="0" fontId="3" fillId="3" borderId="18" xfId="0" applyFont="1" applyFill="1" applyBorder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" fillId="3" borderId="0" xfId="0" applyFont="1" applyFill="1"/>
    <xf numFmtId="0" fontId="5" fillId="0" borderId="0" xfId="1" applyFont="1" applyFill="1" applyBorder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3" xfId="0" applyFont="1" applyBorder="1"/>
    <xf numFmtId="0" fontId="8" fillId="0" borderId="1" xfId="1" applyFont="1" applyFill="1" applyBorder="1"/>
    <xf numFmtId="0" fontId="8" fillId="0" borderId="1" xfId="0" applyFont="1" applyBorder="1" applyAlignment="1"/>
    <xf numFmtId="0" fontId="8" fillId="0" borderId="13" xfId="0" applyFont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13" xfId="0" applyFont="1" applyFill="1" applyBorder="1" applyAlignment="1"/>
    <xf numFmtId="0" fontId="8" fillId="0" borderId="1" xfId="0" applyFont="1" applyFill="1" applyBorder="1" applyAlignment="1"/>
    <xf numFmtId="0" fontId="8" fillId="0" borderId="12" xfId="0" applyFont="1" applyFill="1" applyBorder="1" applyAlignment="1"/>
    <xf numFmtId="0" fontId="8" fillId="0" borderId="13" xfId="1" applyFont="1" applyFill="1" applyBorder="1"/>
    <xf numFmtId="0" fontId="9" fillId="0" borderId="1" xfId="1" applyFont="1" applyFill="1" applyBorder="1"/>
    <xf numFmtId="0" fontId="8" fillId="0" borderId="12" xfId="0" applyFont="1" applyBorder="1"/>
    <xf numFmtId="0" fontId="8" fillId="0" borderId="12" xfId="0" applyFont="1" applyBorder="1" applyAlignment="1">
      <alignment horizontal="left"/>
    </xf>
    <xf numFmtId="0" fontId="10" fillId="0" borderId="1" xfId="1" applyFont="1" applyFill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11" fillId="0" borderId="1" xfId="0" applyFont="1" applyBorder="1"/>
    <xf numFmtId="0" fontId="11" fillId="0" borderId="1" xfId="1" applyFont="1" applyFill="1" applyBorder="1"/>
    <xf numFmtId="0" fontId="10" fillId="0" borderId="13" xfId="1" applyFont="1" applyFill="1" applyBorder="1"/>
    <xf numFmtId="0" fontId="4" fillId="0" borderId="2" xfId="0" applyFont="1" applyBorder="1" applyAlignment="1">
      <alignment horizontal="center"/>
    </xf>
    <xf numFmtId="2" fontId="5" fillId="0" borderId="16" xfId="0" applyNumberFormat="1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2" xfId="0" applyFont="1" applyFill="1" applyBorder="1" applyAlignment="1">
      <alignment horizontal="left"/>
    </xf>
    <xf numFmtId="0" fontId="5" fillId="0" borderId="12" xfId="1" applyFont="1" applyFill="1" applyBorder="1"/>
    <xf numFmtId="0" fontId="8" fillId="0" borderId="23" xfId="1" applyFont="1" applyFill="1" applyBorder="1"/>
    <xf numFmtId="0" fontId="5" fillId="0" borderId="17" xfId="1" applyNumberFormat="1" applyFont="1" applyFill="1" applyBorder="1" applyAlignment="1">
      <alignment horizontal="center"/>
    </xf>
    <xf numFmtId="0" fontId="5" fillId="0" borderId="12" xfId="0" applyFont="1" applyBorder="1"/>
  </cellXfs>
  <cellStyles count="2">
    <cellStyle name="Navadno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zoomScale="75" zoomScaleNormal="75" workbookViewId="0">
      <selection activeCell="R6" sqref="R6"/>
    </sheetView>
  </sheetViews>
  <sheetFormatPr defaultRowHeight="18.75" x14ac:dyDescent="0.3"/>
  <cols>
    <col min="1" max="1" width="15.140625" style="1" bestFit="1" customWidth="1"/>
    <col min="2" max="2" width="20.140625" style="1" bestFit="1" customWidth="1"/>
    <col min="3" max="3" width="12.7109375" style="57" bestFit="1" customWidth="1"/>
    <col min="4" max="4" width="7.42578125" style="56" bestFit="1" customWidth="1"/>
    <col min="5" max="5" width="9.85546875" style="1" customWidth="1"/>
    <col min="6" max="6" width="9.140625" style="1" bestFit="1" customWidth="1"/>
    <col min="7" max="7" width="11.5703125" style="1" bestFit="1" customWidth="1"/>
    <col min="8" max="8" width="9.140625" style="1" bestFit="1" customWidth="1"/>
    <col min="9" max="9" width="12.7109375" style="1" customWidth="1"/>
    <col min="10" max="10" width="9.140625" style="1" bestFit="1" customWidth="1"/>
    <col min="11" max="11" width="19.85546875" style="90" customWidth="1"/>
    <col min="12" max="12" width="19.85546875" style="93" customWidth="1"/>
    <col min="13" max="14" width="15.140625" style="93" customWidth="1"/>
    <col min="15" max="15" width="29.42578125" style="1" customWidth="1"/>
    <col min="16" max="16" width="9.42578125" style="1" bestFit="1" customWidth="1"/>
    <col min="17" max="16384" width="9.140625" style="1"/>
  </cols>
  <sheetData>
    <row r="1" spans="1:16" x14ac:dyDescent="0.3">
      <c r="A1" s="22">
        <v>41963</v>
      </c>
      <c r="B1" s="9"/>
      <c r="C1" s="9"/>
      <c r="D1" s="48"/>
      <c r="E1" s="9"/>
      <c r="F1" s="9"/>
      <c r="G1" s="9"/>
      <c r="H1" s="9"/>
      <c r="I1" s="9"/>
      <c r="J1" s="9"/>
      <c r="K1" s="87"/>
      <c r="L1" s="91"/>
      <c r="M1" s="91"/>
      <c r="N1" s="91"/>
      <c r="O1" s="9"/>
      <c r="P1" s="9"/>
    </row>
    <row r="2" spans="1:16" ht="19.5" thickBot="1" x14ac:dyDescent="0.35">
      <c r="A2" s="3" t="s">
        <v>0</v>
      </c>
      <c r="B2" s="3" t="s">
        <v>1</v>
      </c>
      <c r="C2" s="3" t="s">
        <v>10</v>
      </c>
      <c r="D2" s="49" t="s">
        <v>9</v>
      </c>
      <c r="E2" s="3" t="s">
        <v>3</v>
      </c>
      <c r="F2" s="3" t="s">
        <v>4</v>
      </c>
      <c r="G2" s="3" t="s">
        <v>5</v>
      </c>
      <c r="H2" s="3" t="s">
        <v>4</v>
      </c>
      <c r="I2" s="3" t="s">
        <v>7</v>
      </c>
      <c r="J2" s="3" t="s">
        <v>4</v>
      </c>
      <c r="K2" s="63" t="s">
        <v>306</v>
      </c>
      <c r="L2" s="66">
        <v>42026</v>
      </c>
      <c r="M2" s="66">
        <v>42328</v>
      </c>
      <c r="N2" s="66">
        <v>42360</v>
      </c>
      <c r="O2" s="4" t="s">
        <v>307</v>
      </c>
      <c r="P2" s="4" t="s">
        <v>8</v>
      </c>
    </row>
    <row r="3" spans="1:16" ht="18" customHeight="1" x14ac:dyDescent="0.3">
      <c r="A3" s="111" t="s">
        <v>11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3"/>
    </row>
    <row r="4" spans="1:16" ht="18" customHeight="1" x14ac:dyDescent="0.3">
      <c r="A4" s="96" t="s">
        <v>22</v>
      </c>
      <c r="B4" s="102" t="s">
        <v>23</v>
      </c>
      <c r="C4" s="5">
        <v>2006</v>
      </c>
      <c r="D4" s="50" t="s">
        <v>19</v>
      </c>
      <c r="E4" s="47">
        <v>9.94</v>
      </c>
      <c r="F4" s="5">
        <f>IF(E4&lt;&gt;0,INT(8*(17.78-E4)^2.1),0)</f>
        <v>604</v>
      </c>
      <c r="G4" s="47">
        <v>3.21</v>
      </c>
      <c r="H4" s="5">
        <f>IF(G4&lt;&gt;0,INT(2.4*((G4*100)-70)^1),0)</f>
        <v>602</v>
      </c>
      <c r="I4" s="47"/>
      <c r="J4" s="5">
        <f>IF(I4&lt;&gt;0,INT(56.0211*(I4-1.5)^1.05),0)</f>
        <v>0</v>
      </c>
      <c r="K4" s="88">
        <f>SUM(F4+H4+J4)</f>
        <v>1206</v>
      </c>
      <c r="L4" s="81">
        <f>SUM(F4+H4+J4)</f>
        <v>1206</v>
      </c>
      <c r="M4" s="81">
        <v>0</v>
      </c>
      <c r="N4" s="81">
        <v>1129</v>
      </c>
      <c r="O4" s="5">
        <f>SUM(N4+M4+L4)</f>
        <v>2335</v>
      </c>
      <c r="P4" s="42">
        <v>1</v>
      </c>
    </row>
    <row r="5" spans="1:16" ht="18" customHeight="1" x14ac:dyDescent="0.3">
      <c r="A5" s="96" t="s">
        <v>71</v>
      </c>
      <c r="B5" s="102" t="s">
        <v>153</v>
      </c>
      <c r="C5" s="5">
        <v>2006</v>
      </c>
      <c r="D5" s="50" t="s">
        <v>125</v>
      </c>
      <c r="E5" s="47">
        <v>10.27</v>
      </c>
      <c r="F5" s="5">
        <f>IF(E5&lt;&gt;0,INT(8*(17.78-E5)^2.1),0)</f>
        <v>551</v>
      </c>
      <c r="G5" s="47">
        <v>3.2</v>
      </c>
      <c r="H5" s="5">
        <f>IF(G5&lt;&gt;0,INT(2.4*((G5*100)-70)^1),0)</f>
        <v>600</v>
      </c>
      <c r="I5" s="47"/>
      <c r="J5" s="5">
        <f>IF(I5&lt;&gt;0,INT(56.0211*(I5-1.5)^1.05),0)</f>
        <v>0</v>
      </c>
      <c r="K5" s="88">
        <f>SUM(F5+H5+J5)</f>
        <v>1151</v>
      </c>
      <c r="L5" s="81">
        <f>SUM(F5+H5+J5)</f>
        <v>1151</v>
      </c>
      <c r="M5" s="81">
        <v>0</v>
      </c>
      <c r="N5" s="81">
        <v>1114</v>
      </c>
      <c r="O5" s="5">
        <f>SUM(N5+M5+L5)</f>
        <v>2265</v>
      </c>
      <c r="P5" s="42">
        <v>2</v>
      </c>
    </row>
    <row r="6" spans="1:16" ht="18" customHeight="1" x14ac:dyDescent="0.3">
      <c r="A6" s="95" t="s">
        <v>25</v>
      </c>
      <c r="B6" s="95" t="s">
        <v>26</v>
      </c>
      <c r="C6" s="5">
        <v>2006</v>
      </c>
      <c r="D6" s="50" t="s">
        <v>19</v>
      </c>
      <c r="E6" s="47">
        <v>10.25</v>
      </c>
      <c r="F6" s="5">
        <f>IF(E6&lt;&gt;0,INT(8*(17.78-E6)^2.1),0)</f>
        <v>555</v>
      </c>
      <c r="G6" s="47">
        <v>3.04</v>
      </c>
      <c r="H6" s="5">
        <f>IF(G6&lt;&gt;0,INT(2.4*((G6*100)-70)^1),0)</f>
        <v>561</v>
      </c>
      <c r="I6" s="47"/>
      <c r="J6" s="5">
        <f>IF(I6&lt;&gt;0,INT(56.0211*(I6-1.5)^1.05),0)</f>
        <v>0</v>
      </c>
      <c r="K6" s="88">
        <f>SUM(F6+H6+J6)</f>
        <v>1116</v>
      </c>
      <c r="L6" s="81">
        <f>SUM(F6+H6+J6)</f>
        <v>1116</v>
      </c>
      <c r="M6" s="81">
        <v>0</v>
      </c>
      <c r="N6" s="81">
        <v>1136</v>
      </c>
      <c r="O6" s="5">
        <f>SUM(N6+M6+L6)</f>
        <v>2252</v>
      </c>
      <c r="P6" s="42">
        <v>3</v>
      </c>
    </row>
    <row r="7" spans="1:16" ht="18" customHeight="1" x14ac:dyDescent="0.3">
      <c r="A7" s="96" t="s">
        <v>154</v>
      </c>
      <c r="B7" s="102" t="s">
        <v>155</v>
      </c>
      <c r="C7" s="5">
        <v>2006</v>
      </c>
      <c r="D7" s="50" t="s">
        <v>125</v>
      </c>
      <c r="E7" s="47">
        <v>10.56</v>
      </c>
      <c r="F7" s="5">
        <f>IF(E7&lt;&gt;0,INT(8*(17.78-E7)^2.1),0)</f>
        <v>508</v>
      </c>
      <c r="G7" s="47">
        <v>3.14</v>
      </c>
      <c r="H7" s="5">
        <f>IF(G7&lt;&gt;0,INT(2.4*((G7*100)-70)^1),0)</f>
        <v>585</v>
      </c>
      <c r="I7" s="47"/>
      <c r="J7" s="5">
        <f>IF(I7&lt;&gt;0,INT(56.0211*(I7-1.5)^1.05),0)</f>
        <v>0</v>
      </c>
      <c r="K7" s="88">
        <f>SUM(F7+H7+J7)</f>
        <v>1093</v>
      </c>
      <c r="L7" s="81">
        <f>SUM(F7+H7+J7)</f>
        <v>1093</v>
      </c>
      <c r="M7" s="81">
        <v>1071</v>
      </c>
      <c r="N7" s="81">
        <v>0</v>
      </c>
      <c r="O7" s="5">
        <f>SUM(N7+M7+L7)</f>
        <v>2164</v>
      </c>
      <c r="P7" s="42">
        <v>4</v>
      </c>
    </row>
    <row r="8" spans="1:16" ht="18" customHeight="1" x14ac:dyDescent="0.3">
      <c r="A8" s="96" t="s">
        <v>29</v>
      </c>
      <c r="B8" s="102" t="s">
        <v>30</v>
      </c>
      <c r="C8" s="5">
        <v>2006</v>
      </c>
      <c r="D8" s="50" t="s">
        <v>19</v>
      </c>
      <c r="E8" s="47">
        <v>10.63</v>
      </c>
      <c r="F8" s="5">
        <f>IF(E8&lt;&gt;0,INT(8*(17.78-E8)^2.1),0)</f>
        <v>497</v>
      </c>
      <c r="G8" s="47">
        <v>3</v>
      </c>
      <c r="H8" s="5">
        <f>IF(G8&lt;&gt;0,INT(2.4*((G8*100)-70)^1),0)</f>
        <v>552</v>
      </c>
      <c r="I8" s="47"/>
      <c r="J8" s="5">
        <f>IF(I8&lt;&gt;0,INT(56.0211*(I8-1.5)^1.05),0)</f>
        <v>0</v>
      </c>
      <c r="K8" s="88">
        <f>SUM(F8+H8+J8)</f>
        <v>1049</v>
      </c>
      <c r="L8" s="81">
        <f>SUM(F8+H8+J8)</f>
        <v>1049</v>
      </c>
      <c r="M8" s="81">
        <v>1035</v>
      </c>
      <c r="N8" s="81">
        <v>0</v>
      </c>
      <c r="O8" s="5">
        <f>SUM(N8+M8+L8)</f>
        <v>2084</v>
      </c>
      <c r="P8" s="42">
        <v>5</v>
      </c>
    </row>
    <row r="9" spans="1:16" ht="18" customHeight="1" x14ac:dyDescent="0.3">
      <c r="A9" s="100" t="s">
        <v>27</v>
      </c>
      <c r="B9" s="101" t="s">
        <v>28</v>
      </c>
      <c r="C9" s="37">
        <v>2006</v>
      </c>
      <c r="D9" s="51" t="s">
        <v>19</v>
      </c>
      <c r="E9" s="47">
        <v>11.69</v>
      </c>
      <c r="F9" s="5">
        <f>IF(E9&lt;&gt;0,INT(8*(17.78-E9)^2.1),0)</f>
        <v>355</v>
      </c>
      <c r="G9" s="47">
        <v>3.24</v>
      </c>
      <c r="H9" s="5">
        <f>IF(G9&lt;&gt;0,INT(2.4*((G9*100)-70)^1),0)</f>
        <v>609</v>
      </c>
      <c r="I9" s="47"/>
      <c r="J9" s="5">
        <f>IF(I9&lt;&gt;0,INT(56.0211*(I9-1.5)^1.05),0)</f>
        <v>0</v>
      </c>
      <c r="K9" s="88">
        <f>SUM(F9+H9+J9)</f>
        <v>964</v>
      </c>
      <c r="L9" s="81">
        <f>SUM(F9+H9+J9)</f>
        <v>964</v>
      </c>
      <c r="M9" s="81">
        <v>1107</v>
      </c>
      <c r="N9" s="81">
        <v>0</v>
      </c>
      <c r="O9" s="5">
        <f>SUM(N9+M9+L9)</f>
        <v>2071</v>
      </c>
      <c r="P9" s="42">
        <v>6</v>
      </c>
    </row>
    <row r="10" spans="1:16" ht="18" customHeight="1" x14ac:dyDescent="0.3">
      <c r="A10" s="100" t="s">
        <v>160</v>
      </c>
      <c r="B10" s="101" t="s">
        <v>161</v>
      </c>
      <c r="C10" s="37">
        <v>2006</v>
      </c>
      <c r="D10" s="50" t="s">
        <v>125</v>
      </c>
      <c r="E10" s="47">
        <v>10.44</v>
      </c>
      <c r="F10" s="5">
        <f>IF(E10&lt;&gt;0,INT(8*(17.78-E10)^2.1),0)</f>
        <v>526</v>
      </c>
      <c r="G10" s="47">
        <v>2.73</v>
      </c>
      <c r="H10" s="5">
        <f>IF(G10&lt;&gt;0,INT(2.4*((G10*100)-70)^1),0)</f>
        <v>487</v>
      </c>
      <c r="I10" s="47"/>
      <c r="J10" s="5">
        <f>IF(I10&lt;&gt;0,INT(56.0211*(I10-1.5)^1.05),0)</f>
        <v>0</v>
      </c>
      <c r="K10" s="88">
        <f>SUM(F10+H10+J10)</f>
        <v>1013</v>
      </c>
      <c r="L10" s="81">
        <f>SUM(F10+H10+J10)</f>
        <v>1013</v>
      </c>
      <c r="M10" s="81">
        <v>0</v>
      </c>
      <c r="N10" s="81">
        <v>1050</v>
      </c>
      <c r="O10" s="5">
        <f>SUM(N10+M10+L10)</f>
        <v>2063</v>
      </c>
      <c r="P10" s="42">
        <v>7</v>
      </c>
    </row>
    <row r="11" spans="1:16" ht="18" customHeight="1" x14ac:dyDescent="0.3">
      <c r="A11" s="100" t="s">
        <v>68</v>
      </c>
      <c r="B11" s="101" t="s">
        <v>156</v>
      </c>
      <c r="C11" s="37">
        <v>2007</v>
      </c>
      <c r="D11" s="50" t="s">
        <v>125</v>
      </c>
      <c r="E11" s="47">
        <v>10.93</v>
      </c>
      <c r="F11" s="5">
        <f>IF(E11&lt;&gt;0,INT(8*(17.78-E11)^2.1),0)</f>
        <v>455</v>
      </c>
      <c r="G11" s="47">
        <v>2.76</v>
      </c>
      <c r="H11" s="5">
        <f>IF(G11&lt;&gt;0,INT(2.4*((G11*100)-70)^1),0)</f>
        <v>494</v>
      </c>
      <c r="I11" s="47"/>
      <c r="J11" s="5">
        <f>IF(I11&lt;&gt;0,INT(56.0211*(I11-1.5)^1.05),0)</f>
        <v>0</v>
      </c>
      <c r="K11" s="88">
        <f>SUM(F11+H11+J11)</f>
        <v>949</v>
      </c>
      <c r="L11" s="81">
        <v>0</v>
      </c>
      <c r="M11" s="81">
        <v>989</v>
      </c>
      <c r="N11" s="81">
        <v>1032</v>
      </c>
      <c r="O11" s="5">
        <f>SUM(N11+M11+L11)</f>
        <v>2021</v>
      </c>
      <c r="P11" s="42">
        <v>8</v>
      </c>
    </row>
    <row r="12" spans="1:16" x14ac:dyDescent="0.3">
      <c r="A12" s="98" t="s">
        <v>229</v>
      </c>
      <c r="B12" s="98" t="s">
        <v>230</v>
      </c>
      <c r="C12" s="32">
        <v>2007</v>
      </c>
      <c r="D12" s="52" t="s">
        <v>165</v>
      </c>
      <c r="E12" s="6">
        <v>11.64</v>
      </c>
      <c r="F12" s="5">
        <f>IF(E12&lt;&gt;0,INT(8*(17.78-E12)^2.1),0)</f>
        <v>361</v>
      </c>
      <c r="G12" s="6">
        <v>3.11</v>
      </c>
      <c r="H12" s="5">
        <f>IF(G12&lt;&gt;0,INT(2.4*((G12*100)-70)^1),0)</f>
        <v>578</v>
      </c>
      <c r="I12" s="6"/>
      <c r="J12" s="5">
        <f>IF(I12&lt;&gt;0,INT(56.0211*(I12-1.5)^1.05),0)</f>
        <v>0</v>
      </c>
      <c r="K12" s="88">
        <f>SUM(F12+H12+J12)</f>
        <v>939</v>
      </c>
      <c r="L12" s="81">
        <f>SUM(F12+H12+J12)</f>
        <v>939</v>
      </c>
      <c r="M12" s="81">
        <v>1016</v>
      </c>
      <c r="N12" s="81">
        <v>0</v>
      </c>
      <c r="O12" s="5">
        <f>SUM(N12+M12+L12)</f>
        <v>1955</v>
      </c>
      <c r="P12" s="42">
        <v>9</v>
      </c>
    </row>
    <row r="13" spans="1:16" x14ac:dyDescent="0.3">
      <c r="A13" s="98" t="s">
        <v>243</v>
      </c>
      <c r="B13" s="98" t="s">
        <v>205</v>
      </c>
      <c r="C13" s="32">
        <v>2006</v>
      </c>
      <c r="D13" s="52" t="s">
        <v>165</v>
      </c>
      <c r="E13" s="6">
        <v>10.47</v>
      </c>
      <c r="F13" s="5">
        <f>IF(E13&lt;&gt;0,INT(8*(17.78-E13)^2.1),0)</f>
        <v>521</v>
      </c>
      <c r="G13" s="6">
        <v>2.3199999999999998</v>
      </c>
      <c r="H13" s="5">
        <f>IF(G13&lt;&gt;0,INT(2.4*((G13*100)-70)^1),0)</f>
        <v>388</v>
      </c>
      <c r="I13" s="6"/>
      <c r="J13" s="5">
        <f>IF(I13&lt;&gt;0,INT(56.0211*(I13-1.5)^1.05),0)</f>
        <v>0</v>
      </c>
      <c r="K13" s="88">
        <f>SUM(F13+H13+J13)</f>
        <v>909</v>
      </c>
      <c r="L13" s="81">
        <v>0</v>
      </c>
      <c r="M13" s="81">
        <v>939</v>
      </c>
      <c r="N13" s="81">
        <v>979</v>
      </c>
      <c r="O13" s="5">
        <f>SUM(N13+M13+L13)</f>
        <v>1918</v>
      </c>
      <c r="P13" s="42">
        <v>10</v>
      </c>
    </row>
    <row r="14" spans="1:16" s="2" customFormat="1" ht="15.75" x14ac:dyDescent="0.25">
      <c r="A14" s="96" t="s">
        <v>17</v>
      </c>
      <c r="B14" s="102" t="s">
        <v>18</v>
      </c>
      <c r="C14" s="5">
        <v>2006</v>
      </c>
      <c r="D14" s="50" t="s">
        <v>19</v>
      </c>
      <c r="E14" s="6">
        <v>10.78</v>
      </c>
      <c r="F14" s="5">
        <f>IF(E14&lt;&gt;0,INT(8*(17.78-E14)^2.1),0)</f>
        <v>476</v>
      </c>
      <c r="G14" s="6">
        <v>2.61</v>
      </c>
      <c r="H14" s="5">
        <f>IF(G14&lt;&gt;0,INT(2.4*((G14*100)-70)^1),0)</f>
        <v>458</v>
      </c>
      <c r="I14" s="6"/>
      <c r="J14" s="5">
        <f>IF(I14&lt;&gt;0,INT(56.0211*(I14-1.5)^1.05),0)</f>
        <v>0</v>
      </c>
      <c r="K14" s="88">
        <f>SUM(F14+H14+J14)</f>
        <v>934</v>
      </c>
      <c r="L14" s="81">
        <f>SUM(F14+H14+J14)</f>
        <v>934</v>
      </c>
      <c r="M14" s="81">
        <v>0</v>
      </c>
      <c r="N14" s="81">
        <v>962</v>
      </c>
      <c r="O14" s="5">
        <f>SUM(N14+M14+L14)</f>
        <v>1896</v>
      </c>
      <c r="P14" s="42">
        <v>11</v>
      </c>
    </row>
    <row r="15" spans="1:16" x14ac:dyDescent="0.3">
      <c r="A15" s="98" t="s">
        <v>234</v>
      </c>
      <c r="B15" s="98" t="s">
        <v>235</v>
      </c>
      <c r="C15" s="32">
        <v>2007</v>
      </c>
      <c r="D15" s="52" t="s">
        <v>165</v>
      </c>
      <c r="E15" s="6">
        <v>11.5</v>
      </c>
      <c r="F15" s="5">
        <f>IF(E15&lt;&gt;0,INT(8*(17.78-E15)^2.1),0)</f>
        <v>379</v>
      </c>
      <c r="G15" s="6">
        <v>2.4</v>
      </c>
      <c r="H15" s="5">
        <f>IF(G15&lt;&gt;0,INT(2.4*((G15*100)-70)^1),0)</f>
        <v>408</v>
      </c>
      <c r="I15" s="6"/>
      <c r="J15" s="5">
        <f>IF(I15&lt;&gt;0,INT(56.0211*(I15-1.5)^1.05),0)</f>
        <v>0</v>
      </c>
      <c r="K15" s="88">
        <f>SUM(F15+H15+J15)</f>
        <v>787</v>
      </c>
      <c r="L15" s="81">
        <v>0</v>
      </c>
      <c r="M15" s="81">
        <v>901</v>
      </c>
      <c r="N15" s="81">
        <v>947</v>
      </c>
      <c r="O15" s="5">
        <f>SUM(N15+M15+L15)</f>
        <v>1848</v>
      </c>
      <c r="P15" s="42">
        <v>12</v>
      </c>
    </row>
    <row r="16" spans="1:16" x14ac:dyDescent="0.3">
      <c r="A16" s="96" t="s">
        <v>255</v>
      </c>
      <c r="B16" s="96" t="s">
        <v>256</v>
      </c>
      <c r="C16" s="5">
        <v>2006</v>
      </c>
      <c r="D16" s="50" t="s">
        <v>125</v>
      </c>
      <c r="E16" s="19">
        <v>10.7</v>
      </c>
      <c r="F16" s="5">
        <f>IF(E16&lt;&gt;0,INT(8*(17.78-E16)^2.1),0)</f>
        <v>487</v>
      </c>
      <c r="G16" s="19">
        <v>2.56</v>
      </c>
      <c r="H16" s="5">
        <f>IF(G16&lt;&gt;0,INT(2.4*((G16*100)-70)^1),0)</f>
        <v>446</v>
      </c>
      <c r="I16" s="5"/>
      <c r="J16" s="5">
        <f>IF(I16&lt;&gt;0,INT(56.0211*(I16-1.5)^1.05),0)</f>
        <v>0</v>
      </c>
      <c r="K16" s="88">
        <f>SUM(F16+H16+J16)</f>
        <v>933</v>
      </c>
      <c r="L16" s="81">
        <f>SUM(F16+H16+J16)</f>
        <v>933</v>
      </c>
      <c r="M16" s="81">
        <v>0</v>
      </c>
      <c r="N16" s="81">
        <v>913</v>
      </c>
      <c r="O16" s="5">
        <f>SUM(N16+M16+L16)</f>
        <v>1846</v>
      </c>
      <c r="P16" s="42">
        <v>13</v>
      </c>
    </row>
    <row r="17" spans="1:16" x14ac:dyDescent="0.3">
      <c r="A17" s="96" t="s">
        <v>261</v>
      </c>
      <c r="B17" s="102" t="s">
        <v>262</v>
      </c>
      <c r="C17" s="5">
        <v>2006</v>
      </c>
      <c r="D17" s="50" t="s">
        <v>125</v>
      </c>
      <c r="E17" s="19">
        <v>11.28</v>
      </c>
      <c r="F17" s="5">
        <f>IF(E17&lt;&gt;0,INT(8*(17.78-E17)^2.1),0)</f>
        <v>407</v>
      </c>
      <c r="G17" s="19">
        <v>2.74</v>
      </c>
      <c r="H17" s="5">
        <f>IF(G17&lt;&gt;0,INT(2.4*((G17*100)-70)^1),0)</f>
        <v>489</v>
      </c>
      <c r="I17" s="42"/>
      <c r="J17" s="5">
        <f>IF(I17&lt;&gt;0,INT(56.0211*(I17-1.5)^1.05),0)</f>
        <v>0</v>
      </c>
      <c r="K17" s="88">
        <f>SUM(F17+H17+J17)</f>
        <v>896</v>
      </c>
      <c r="L17" s="81">
        <f>SUM(F17+H17+J17)</f>
        <v>896</v>
      </c>
      <c r="M17" s="81">
        <v>0</v>
      </c>
      <c r="N17" s="81">
        <v>881</v>
      </c>
      <c r="O17" s="5">
        <f>SUM(N17+M17+L17)</f>
        <v>1777</v>
      </c>
      <c r="P17" s="42">
        <v>14</v>
      </c>
    </row>
    <row r="18" spans="1:16" x14ac:dyDescent="0.3">
      <c r="A18" s="96" t="s">
        <v>45</v>
      </c>
      <c r="B18" s="102" t="s">
        <v>46</v>
      </c>
      <c r="C18" s="5">
        <v>2008</v>
      </c>
      <c r="D18" s="50" t="s">
        <v>19</v>
      </c>
      <c r="E18" s="19">
        <v>12.69</v>
      </c>
      <c r="F18" s="5">
        <f>IF(E18&lt;&gt;0,INT(8*(17.78-E18)^2.1),0)</f>
        <v>243</v>
      </c>
      <c r="G18" s="19">
        <v>2.78</v>
      </c>
      <c r="H18" s="5">
        <f>IF(G18&lt;&gt;0,INT(2.4*((G18*100)-70)^1),0)</f>
        <v>499</v>
      </c>
      <c r="I18" s="42"/>
      <c r="J18" s="5">
        <f>IF(I18&lt;&gt;0,INT(56.0211*(I18-1.5)^1.05),0)</f>
        <v>0</v>
      </c>
      <c r="K18" s="88">
        <f>SUM(F18+H18+J18)</f>
        <v>742</v>
      </c>
      <c r="L18" s="81">
        <v>0</v>
      </c>
      <c r="M18" s="81">
        <v>829</v>
      </c>
      <c r="N18" s="81">
        <v>903</v>
      </c>
      <c r="O18" s="5">
        <f>SUM(N18+M18+L18)</f>
        <v>1732</v>
      </c>
      <c r="P18" s="42">
        <v>15</v>
      </c>
    </row>
    <row r="19" spans="1:16" x14ac:dyDescent="0.3">
      <c r="A19" s="98" t="s">
        <v>217</v>
      </c>
      <c r="B19" s="98" t="s">
        <v>170</v>
      </c>
      <c r="C19" s="32">
        <v>2007</v>
      </c>
      <c r="D19" s="52" t="s">
        <v>165</v>
      </c>
      <c r="E19" s="6">
        <v>10.67</v>
      </c>
      <c r="F19" s="5">
        <f>IF(E19&lt;&gt;0,INT(8*(17.78-E19)^2.1),0)</f>
        <v>492</v>
      </c>
      <c r="G19" s="6">
        <v>2.25</v>
      </c>
      <c r="H19" s="5">
        <f>IF(G19&lt;&gt;0,INT(2.4*((G19*100)-70)^1),0)</f>
        <v>372</v>
      </c>
      <c r="I19" s="6"/>
      <c r="J19" s="5">
        <f>IF(I19&lt;&gt;0,INT(56.0211*(I19-1.5)^1.05),0)</f>
        <v>0</v>
      </c>
      <c r="K19" s="88">
        <f>SUM(F19+H19+J19)</f>
        <v>864</v>
      </c>
      <c r="L19" s="81">
        <f>SUM(F19+H19+J19)</f>
        <v>864</v>
      </c>
      <c r="M19" s="81">
        <v>0</v>
      </c>
      <c r="N19" s="81">
        <v>865</v>
      </c>
      <c r="O19" s="5">
        <f>SUM(N19+M19+L19)</f>
        <v>1729</v>
      </c>
      <c r="P19" s="42">
        <v>16</v>
      </c>
    </row>
    <row r="20" spans="1:16" x14ac:dyDescent="0.3">
      <c r="A20" s="96" t="s">
        <v>20</v>
      </c>
      <c r="B20" s="102" t="s">
        <v>21</v>
      </c>
      <c r="C20" s="5">
        <v>2006</v>
      </c>
      <c r="D20" s="50" t="s">
        <v>19</v>
      </c>
      <c r="E20" s="6">
        <v>11.03</v>
      </c>
      <c r="F20" s="5">
        <f>IF(E20&lt;&gt;0,INT(8*(17.78-E20)^2.1),0)</f>
        <v>441</v>
      </c>
      <c r="G20" s="6">
        <v>2.58</v>
      </c>
      <c r="H20" s="5">
        <f>IF(G20&lt;&gt;0,INT(2.4*((G20*100)-70)^1),0)</f>
        <v>451</v>
      </c>
      <c r="I20" s="6"/>
      <c r="J20" s="5">
        <f>IF(I20&lt;&gt;0,INT(56.0211*(I20-1.5)^1.05),0)</f>
        <v>0</v>
      </c>
      <c r="K20" s="88">
        <f>SUM(F20+H20+J20)</f>
        <v>892</v>
      </c>
      <c r="L20" s="81">
        <f>SUM(F20+H20+J20)</f>
        <v>892</v>
      </c>
      <c r="M20" s="81">
        <v>836</v>
      </c>
      <c r="N20" s="81">
        <v>0</v>
      </c>
      <c r="O20" s="5">
        <f>SUM(N20+M20+L20)</f>
        <v>1728</v>
      </c>
      <c r="P20" s="42">
        <v>17</v>
      </c>
    </row>
    <row r="21" spans="1:16" x14ac:dyDescent="0.3">
      <c r="A21" s="98" t="s">
        <v>25</v>
      </c>
      <c r="B21" s="98" t="s">
        <v>137</v>
      </c>
      <c r="C21" s="32">
        <v>2007</v>
      </c>
      <c r="D21" s="52" t="s">
        <v>165</v>
      </c>
      <c r="E21" s="6">
        <v>10.94</v>
      </c>
      <c r="F21" s="5">
        <f>IF(E21&lt;&gt;0,INT(8*(17.78-E21)^2.1),0)</f>
        <v>453</v>
      </c>
      <c r="G21" s="6">
        <v>2.42</v>
      </c>
      <c r="H21" s="5">
        <f>IF(G21&lt;&gt;0,INT(2.4*((G21*100)-70)^1),0)</f>
        <v>412</v>
      </c>
      <c r="I21" s="6"/>
      <c r="J21" s="5">
        <f>IF(I21&lt;&gt;0,INT(56.0211*(I21-1.5)^1.05),0)</f>
        <v>0</v>
      </c>
      <c r="K21" s="88">
        <f>SUM(F21+H21+J21)</f>
        <v>865</v>
      </c>
      <c r="L21" s="81">
        <f>SUM(F21+H21+J21)</f>
        <v>865</v>
      </c>
      <c r="M21" s="81">
        <v>838</v>
      </c>
      <c r="N21" s="81">
        <v>0</v>
      </c>
      <c r="O21" s="5">
        <f>SUM(N21+M21+L21)</f>
        <v>1703</v>
      </c>
      <c r="P21" s="42">
        <v>18</v>
      </c>
    </row>
    <row r="22" spans="1:16" x14ac:dyDescent="0.3">
      <c r="A22" s="29" t="s">
        <v>181</v>
      </c>
      <c r="B22" s="29" t="s">
        <v>249</v>
      </c>
      <c r="C22" s="32">
        <v>2006</v>
      </c>
      <c r="D22" s="52" t="s">
        <v>125</v>
      </c>
      <c r="E22" s="6">
        <v>11.16</v>
      </c>
      <c r="F22" s="5">
        <f>IF(E22&lt;&gt;0,INT(8*(17.78-E22)^2.1),0)</f>
        <v>423</v>
      </c>
      <c r="G22" s="6">
        <v>2.4500000000000002</v>
      </c>
      <c r="H22" s="5">
        <f>IF(G22&lt;&gt;0,INT(2.4*((G22*100)-70)^1),0)</f>
        <v>420</v>
      </c>
      <c r="I22" s="6"/>
      <c r="J22" s="5">
        <f>IF(I22&lt;&gt;0,INT(56.0211*(I22-1.5)^1.05),0)</f>
        <v>0</v>
      </c>
      <c r="K22" s="88">
        <f>SUM(F22+H22+J22)</f>
        <v>843</v>
      </c>
      <c r="L22" s="81">
        <f>SUM(F22+H22+J22)</f>
        <v>843</v>
      </c>
      <c r="M22" s="81">
        <v>0</v>
      </c>
      <c r="N22" s="81">
        <v>860</v>
      </c>
      <c r="O22" s="5">
        <f>SUM(N22+M22+L22)</f>
        <v>1703</v>
      </c>
      <c r="P22" s="42">
        <v>19</v>
      </c>
    </row>
    <row r="23" spans="1:16" x14ac:dyDescent="0.3">
      <c r="A23" s="98" t="s">
        <v>223</v>
      </c>
      <c r="B23" s="98" t="s">
        <v>224</v>
      </c>
      <c r="C23" s="32">
        <v>2007</v>
      </c>
      <c r="D23" s="52" t="s">
        <v>165</v>
      </c>
      <c r="E23" s="6">
        <v>11.47</v>
      </c>
      <c r="F23" s="5">
        <f>IF(E23&lt;&gt;0,INT(8*(17.78-E23)^2.1),0)</f>
        <v>382</v>
      </c>
      <c r="G23" s="6">
        <v>2.39</v>
      </c>
      <c r="H23" s="5">
        <f>IF(G23&lt;&gt;0,INT(2.4*((G23*100)-70)^1),0)</f>
        <v>405</v>
      </c>
      <c r="I23" s="6"/>
      <c r="J23" s="5">
        <f>IF(I23&lt;&gt;0,INT(56.0211*(I23-1.5)^1.05),0)</f>
        <v>0</v>
      </c>
      <c r="K23" s="88">
        <f>SUM(F23+H23+J23)</f>
        <v>787</v>
      </c>
      <c r="L23" s="81">
        <f>SUM(F23+H23+J23)</f>
        <v>787</v>
      </c>
      <c r="M23" s="81">
        <v>0</v>
      </c>
      <c r="N23" s="81">
        <v>905</v>
      </c>
      <c r="O23" s="5">
        <f>SUM(N23+M23+L23)</f>
        <v>1692</v>
      </c>
      <c r="P23" s="42">
        <v>20</v>
      </c>
    </row>
    <row r="24" spans="1:16" x14ac:dyDescent="0.3">
      <c r="A24" s="96" t="s">
        <v>217</v>
      </c>
      <c r="B24" s="102" t="s">
        <v>198</v>
      </c>
      <c r="C24" s="5">
        <v>2006</v>
      </c>
      <c r="D24" s="50" t="s">
        <v>125</v>
      </c>
      <c r="E24" s="19">
        <v>11.75</v>
      </c>
      <c r="F24" s="5">
        <f>IF(E24&lt;&gt;0,INT(8*(17.78-E24)^2.1),0)</f>
        <v>348</v>
      </c>
      <c r="G24" s="19">
        <v>2.64</v>
      </c>
      <c r="H24" s="5">
        <f>IF(G24&lt;&gt;0,INT(2.4*((G24*100)-70)^1),0)</f>
        <v>465</v>
      </c>
      <c r="I24" s="42"/>
      <c r="J24" s="5">
        <f>IF(I24&lt;&gt;0,INT(56.0211*(I24-1.5)^1.05),0)</f>
        <v>0</v>
      </c>
      <c r="K24" s="88">
        <f>SUM(F24+H24+J24)</f>
        <v>813</v>
      </c>
      <c r="L24" s="81">
        <f>SUM(F24+H24+J24)</f>
        <v>813</v>
      </c>
      <c r="M24" s="81">
        <v>0</v>
      </c>
      <c r="N24" s="81">
        <v>823</v>
      </c>
      <c r="O24" s="5">
        <f>SUM(N24+M24+L24)</f>
        <v>1636</v>
      </c>
      <c r="P24" s="42">
        <v>21</v>
      </c>
    </row>
    <row r="25" spans="1:16" x14ac:dyDescent="0.3">
      <c r="A25" s="29" t="s">
        <v>251</v>
      </c>
      <c r="B25" s="29" t="s">
        <v>140</v>
      </c>
      <c r="C25" s="32">
        <v>2007</v>
      </c>
      <c r="D25" s="52" t="s">
        <v>125</v>
      </c>
      <c r="E25" s="6"/>
      <c r="F25" s="5">
        <f>IF(E25&lt;&gt;0,INT(8*(17.78-E25)^2.1),0)</f>
        <v>0</v>
      </c>
      <c r="G25" s="6"/>
      <c r="H25" s="5">
        <f>IF(G25&lt;&gt;0,INT(2.4*((G25*100)-70)^1),0)</f>
        <v>0</v>
      </c>
      <c r="I25" s="6"/>
      <c r="J25" s="5">
        <f>IF(I25&lt;&gt;0,INT(56.0211*(I25-1.5)^1.05),0)</f>
        <v>0</v>
      </c>
      <c r="K25" s="88">
        <f>SUM(F25+H25+J25)</f>
        <v>0</v>
      </c>
      <c r="L25" s="81">
        <f>SUM(F25+H25+J25)</f>
        <v>0</v>
      </c>
      <c r="M25" s="81">
        <v>827</v>
      </c>
      <c r="N25" s="81">
        <v>806</v>
      </c>
      <c r="O25" s="5">
        <f>SUM(N25+M25+L25)</f>
        <v>1633</v>
      </c>
      <c r="P25" s="42">
        <v>22</v>
      </c>
    </row>
    <row r="26" spans="1:16" x14ac:dyDescent="0.3">
      <c r="A26" s="98" t="s">
        <v>241</v>
      </c>
      <c r="B26" s="98" t="s">
        <v>242</v>
      </c>
      <c r="C26" s="32">
        <v>2006</v>
      </c>
      <c r="D26" s="52" t="s">
        <v>165</v>
      </c>
      <c r="E26" s="6">
        <v>11.48</v>
      </c>
      <c r="F26" s="5">
        <f>IF(E26&lt;&gt;0,INT(8*(17.78-E26)^2.1),0)</f>
        <v>381</v>
      </c>
      <c r="G26" s="6">
        <v>2.41</v>
      </c>
      <c r="H26" s="5">
        <f>IF(G26&lt;&gt;0,INT(2.4*((G26*100)-70)^1),0)</f>
        <v>410</v>
      </c>
      <c r="I26" s="6"/>
      <c r="J26" s="5">
        <f>IF(I26&lt;&gt;0,INT(56.0211*(I26-1.5)^1.05),0)</f>
        <v>0</v>
      </c>
      <c r="K26" s="88">
        <f>SUM(F26+H26+J26)</f>
        <v>791</v>
      </c>
      <c r="L26" s="81">
        <f>SUM(F26+H26+J26)</f>
        <v>791</v>
      </c>
      <c r="M26" s="81">
        <v>0</v>
      </c>
      <c r="N26" s="81">
        <v>837</v>
      </c>
      <c r="O26" s="5">
        <f>SUM(N26+M26+L26)</f>
        <v>1628</v>
      </c>
      <c r="P26" s="42">
        <v>23</v>
      </c>
    </row>
    <row r="27" spans="1:16" x14ac:dyDescent="0.3">
      <c r="A27" s="98" t="s">
        <v>238</v>
      </c>
      <c r="B27" s="98" t="s">
        <v>239</v>
      </c>
      <c r="C27" s="32">
        <v>2007</v>
      </c>
      <c r="D27" s="52" t="s">
        <v>165</v>
      </c>
      <c r="E27" s="6">
        <v>11.53</v>
      </c>
      <c r="F27" s="5">
        <f>IF(E27&lt;&gt;0,INT(8*(17.78-E27)^2.1),0)</f>
        <v>375</v>
      </c>
      <c r="G27" s="6">
        <v>2.4300000000000002</v>
      </c>
      <c r="H27" s="5">
        <f>IF(G27&lt;&gt;0,INT(2.4*((G27*100)-70)^1),0)</f>
        <v>415</v>
      </c>
      <c r="I27" s="6"/>
      <c r="J27" s="5">
        <f>IF(I27&lt;&gt;0,INT(56.0211*(I27-1.5)^1.05),0)</f>
        <v>0</v>
      </c>
      <c r="K27" s="88">
        <f>SUM(F27+H27+J27)</f>
        <v>790</v>
      </c>
      <c r="L27" s="81">
        <f>SUM(F27+H27+J27)</f>
        <v>790</v>
      </c>
      <c r="M27" s="81">
        <v>0</v>
      </c>
      <c r="N27" s="81">
        <v>821</v>
      </c>
      <c r="O27" s="5">
        <f>SUM(N27+M27+L27)</f>
        <v>1611</v>
      </c>
      <c r="P27" s="42">
        <v>24</v>
      </c>
    </row>
    <row r="28" spans="1:16" x14ac:dyDescent="0.3">
      <c r="A28" s="11" t="s">
        <v>33</v>
      </c>
      <c r="B28" s="12" t="s">
        <v>34</v>
      </c>
      <c r="C28" s="133">
        <v>2006</v>
      </c>
      <c r="D28" s="50" t="s">
        <v>19</v>
      </c>
      <c r="E28" s="6"/>
      <c r="F28" s="5">
        <f>IF(E28&lt;&gt;0,INT(8*(17.78-E28)^2.1),0)</f>
        <v>0</v>
      </c>
      <c r="G28" s="6"/>
      <c r="H28" s="5">
        <f>IF(G28&lt;&gt;0,INT(2.4*((G28*100)-70)^1),0)</f>
        <v>0</v>
      </c>
      <c r="I28" s="6"/>
      <c r="J28" s="5">
        <f>IF(I28&lt;&gt;0,INT(56.0211*(I28-1.5)^1.05),0)</f>
        <v>0</v>
      </c>
      <c r="K28" s="88">
        <f>SUM(F28+H28+J28)</f>
        <v>0</v>
      </c>
      <c r="L28" s="81">
        <f>SUM(F28+H28+J28)</f>
        <v>0</v>
      </c>
      <c r="M28" s="81">
        <v>807</v>
      </c>
      <c r="N28" s="81">
        <v>796</v>
      </c>
      <c r="O28" s="5">
        <f>SUM(N28+M28+L28)</f>
        <v>1603</v>
      </c>
      <c r="P28" s="42">
        <v>25</v>
      </c>
    </row>
    <row r="29" spans="1:16" x14ac:dyDescent="0.3">
      <c r="A29" s="11" t="s">
        <v>158</v>
      </c>
      <c r="B29" s="12" t="s">
        <v>159</v>
      </c>
      <c r="C29" s="5">
        <v>2007</v>
      </c>
      <c r="D29" s="50" t="s">
        <v>125</v>
      </c>
      <c r="E29" s="6"/>
      <c r="F29" s="5">
        <f>IF(E29&lt;&gt;0,INT(8*(17.78-E29)^2.1),0)</f>
        <v>0</v>
      </c>
      <c r="G29" s="6"/>
      <c r="H29" s="5">
        <f>IF(G29&lt;&gt;0,INT(2.4*((G29*100)-70)^1),0)</f>
        <v>0</v>
      </c>
      <c r="I29" s="6"/>
      <c r="J29" s="5">
        <f>IF(I29&lt;&gt;0,INT(56.0211*(I29-1.5)^1.05),0)</f>
        <v>0</v>
      </c>
      <c r="K29" s="88">
        <f>SUM(F29+H29+J29)</f>
        <v>0</v>
      </c>
      <c r="L29" s="81">
        <f>SUM(F29+H29+J29)</f>
        <v>0</v>
      </c>
      <c r="M29" s="81">
        <v>777</v>
      </c>
      <c r="N29" s="81">
        <v>802</v>
      </c>
      <c r="O29" s="5">
        <f>SUM(N29+M29+L29)</f>
        <v>1579</v>
      </c>
      <c r="P29" s="42">
        <v>26</v>
      </c>
    </row>
    <row r="30" spans="1:16" x14ac:dyDescent="0.3">
      <c r="A30" s="98" t="s">
        <v>33</v>
      </c>
      <c r="B30" s="98" t="s">
        <v>210</v>
      </c>
      <c r="C30" s="32">
        <v>2008</v>
      </c>
      <c r="D30" s="52" t="s">
        <v>165</v>
      </c>
      <c r="E30" s="19">
        <v>12.16</v>
      </c>
      <c r="F30" s="5">
        <f>IF(E30&lt;&gt;0,INT(8*(17.78-E30)^2.1),0)</f>
        <v>300</v>
      </c>
      <c r="G30" s="19">
        <v>2.2200000000000002</v>
      </c>
      <c r="H30" s="5">
        <f>IF(G30&lt;&gt;0,INT(2.4*((G30*100)-70)^1),0)</f>
        <v>364</v>
      </c>
      <c r="I30" s="42"/>
      <c r="J30" s="5">
        <f>IF(I30&lt;&gt;0,INT(56.0211*(I30-1.5)^1.05),0)</f>
        <v>0</v>
      </c>
      <c r="K30" s="88">
        <f>SUM(F30+H30+J30)</f>
        <v>664</v>
      </c>
      <c r="L30" s="81">
        <v>0</v>
      </c>
      <c r="M30" s="81">
        <v>741</v>
      </c>
      <c r="N30" s="81">
        <v>761</v>
      </c>
      <c r="O30" s="5">
        <f>SUM(N30+M30+L30)</f>
        <v>1502</v>
      </c>
      <c r="P30" s="42">
        <v>27</v>
      </c>
    </row>
    <row r="31" spans="1:16" x14ac:dyDescent="0.3">
      <c r="A31" s="96" t="s">
        <v>38</v>
      </c>
      <c r="B31" s="102" t="s">
        <v>39</v>
      </c>
      <c r="C31" s="5">
        <v>2007</v>
      </c>
      <c r="D31" s="50" t="s">
        <v>19</v>
      </c>
      <c r="E31" s="6">
        <v>12.04</v>
      </c>
      <c r="F31" s="5">
        <f>IF(E31&lt;&gt;0,INT(8*(17.78-E31)^2.1),0)</f>
        <v>313</v>
      </c>
      <c r="G31" s="6">
        <v>2.61</v>
      </c>
      <c r="H31" s="5">
        <f>IF(G31&lt;&gt;0,INT(2.4*((G31*100)-70)^1),0)</f>
        <v>458</v>
      </c>
      <c r="I31" s="6"/>
      <c r="J31" s="5">
        <f>IF(I31&lt;&gt;0,INT(56.0211*(I31-1.5)^1.05),0)</f>
        <v>0</v>
      </c>
      <c r="K31" s="88">
        <f>SUM(F31+H31+J31)</f>
        <v>771</v>
      </c>
      <c r="L31" s="81">
        <f>SUM(F31+H31+J31)</f>
        <v>771</v>
      </c>
      <c r="M31" s="81">
        <v>727</v>
      </c>
      <c r="N31" s="81">
        <v>0</v>
      </c>
      <c r="O31" s="5">
        <f>SUM(N31+M31+L31)</f>
        <v>1498</v>
      </c>
      <c r="P31" s="42">
        <v>28</v>
      </c>
    </row>
    <row r="32" spans="1:16" x14ac:dyDescent="0.3">
      <c r="A32" s="96" t="s">
        <v>162</v>
      </c>
      <c r="B32" s="96" t="s">
        <v>163</v>
      </c>
      <c r="C32" s="5">
        <v>2006</v>
      </c>
      <c r="D32" s="50" t="s">
        <v>125</v>
      </c>
      <c r="E32" s="6">
        <v>11.5</v>
      </c>
      <c r="F32" s="5">
        <f>IF(E32&lt;&gt;0,INT(8*(17.78-E32)^2.1),0)</f>
        <v>379</v>
      </c>
      <c r="G32" s="6">
        <v>2.27</v>
      </c>
      <c r="H32" s="5">
        <f>IF(G32&lt;&gt;0,INT(2.4*((G32*100)-70)^1),0)</f>
        <v>376</v>
      </c>
      <c r="I32" s="6"/>
      <c r="J32" s="5">
        <f>IF(I32&lt;&gt;0,INT(56.0211*(I32-1.5)^1.05),0)</f>
        <v>0</v>
      </c>
      <c r="K32" s="88">
        <f>SUM(F32+H32+J32)</f>
        <v>755</v>
      </c>
      <c r="L32" s="81">
        <f>SUM(F32+H32+J32)</f>
        <v>755</v>
      </c>
      <c r="M32" s="81">
        <v>728</v>
      </c>
      <c r="N32" s="81">
        <v>0</v>
      </c>
      <c r="O32" s="5">
        <f>SUM(N32+M32+L32)</f>
        <v>1483</v>
      </c>
      <c r="P32" s="42">
        <v>29</v>
      </c>
    </row>
    <row r="33" spans="1:16" x14ac:dyDescent="0.3">
      <c r="A33" s="11" t="s">
        <v>157</v>
      </c>
      <c r="B33" s="12" t="s">
        <v>149</v>
      </c>
      <c r="C33" s="5">
        <v>2007</v>
      </c>
      <c r="D33" s="50" t="s">
        <v>125</v>
      </c>
      <c r="E33" s="6"/>
      <c r="F33" s="5">
        <f>IF(E33&lt;&gt;0,INT(8*(17.78-E33)^2.1),0)</f>
        <v>0</v>
      </c>
      <c r="G33" s="6"/>
      <c r="H33" s="5">
        <f>IF(G33&lt;&gt;0,INT(2.4*((G33*100)-70)^1),0)</f>
        <v>0</v>
      </c>
      <c r="I33" s="6"/>
      <c r="J33" s="5">
        <f>IF(I33&lt;&gt;0,INT(56.0211*(I33-1.5)^1.05),0)</f>
        <v>0</v>
      </c>
      <c r="K33" s="88">
        <f>SUM(F33+H33+J33)</f>
        <v>0</v>
      </c>
      <c r="L33" s="81">
        <f>SUM(F33+H33+J33)</f>
        <v>0</v>
      </c>
      <c r="M33" s="81">
        <v>706</v>
      </c>
      <c r="N33" s="81">
        <v>769</v>
      </c>
      <c r="O33" s="5">
        <f>SUM(N33+M33+L33)</f>
        <v>1475</v>
      </c>
      <c r="P33" s="42">
        <v>30</v>
      </c>
    </row>
    <row r="34" spans="1:16" x14ac:dyDescent="0.3">
      <c r="A34" s="106" t="s">
        <v>47</v>
      </c>
      <c r="B34" s="106" t="s">
        <v>216</v>
      </c>
      <c r="C34" s="46">
        <v>2007</v>
      </c>
      <c r="D34" s="52" t="s">
        <v>165</v>
      </c>
      <c r="E34" s="6">
        <v>11.65</v>
      </c>
      <c r="F34" s="5">
        <f>IF(E34&lt;&gt;0,INT(8*(17.78-E34)^2.1),0)</f>
        <v>360</v>
      </c>
      <c r="G34" s="6">
        <v>2.19</v>
      </c>
      <c r="H34" s="5">
        <f>IF(G34&lt;&gt;0,INT(2.4*((G34*100)-70)^1),0)</f>
        <v>357</v>
      </c>
      <c r="I34" s="6"/>
      <c r="J34" s="5">
        <f>IF(I34&lt;&gt;0,INT(56.0211*(I34-1.5)^1.05),0)</f>
        <v>0</v>
      </c>
      <c r="K34" s="88">
        <f>SUM(F34+H34+J34)</f>
        <v>717</v>
      </c>
      <c r="L34" s="81">
        <f>SUM(F34+H34+J34)</f>
        <v>717</v>
      </c>
      <c r="M34" s="81">
        <v>0</v>
      </c>
      <c r="N34" s="81">
        <v>721</v>
      </c>
      <c r="O34" s="5">
        <f>SUM(N34+M34+L34)</f>
        <v>1438</v>
      </c>
      <c r="P34" s="42">
        <v>31</v>
      </c>
    </row>
    <row r="35" spans="1:16" x14ac:dyDescent="0.3">
      <c r="A35" s="106" t="s">
        <v>217</v>
      </c>
      <c r="B35" s="106" t="s">
        <v>218</v>
      </c>
      <c r="C35" s="46">
        <v>2007</v>
      </c>
      <c r="D35" s="52" t="s">
        <v>165</v>
      </c>
      <c r="E35" s="6">
        <v>12.1</v>
      </c>
      <c r="F35" s="5">
        <f>IF(E35&lt;&gt;0,INT(8*(17.78-E35)^2.1),0)</f>
        <v>307</v>
      </c>
      <c r="G35" s="6">
        <v>2.35</v>
      </c>
      <c r="H35" s="5">
        <f>IF(G35&lt;&gt;0,INT(2.4*((G35*100)-70)^1),0)</f>
        <v>396</v>
      </c>
      <c r="I35" s="6"/>
      <c r="J35" s="5">
        <f>IF(I35&lt;&gt;0,INT(56.0211*(I35-1.5)^1.05),0)</f>
        <v>0</v>
      </c>
      <c r="K35" s="88">
        <f>SUM(F35+H35+J35)</f>
        <v>703</v>
      </c>
      <c r="L35" s="81">
        <v>0</v>
      </c>
      <c r="M35" s="81">
        <v>711</v>
      </c>
      <c r="N35" s="81">
        <v>725</v>
      </c>
      <c r="O35" s="5">
        <f>SUM(N35+M35+L35)</f>
        <v>1436</v>
      </c>
      <c r="P35" s="42">
        <v>32</v>
      </c>
    </row>
    <row r="36" spans="1:16" x14ac:dyDescent="0.3">
      <c r="A36" s="106" t="s">
        <v>220</v>
      </c>
      <c r="B36" s="106" t="s">
        <v>93</v>
      </c>
      <c r="C36" s="46">
        <v>2007</v>
      </c>
      <c r="D36" s="52" t="s">
        <v>165</v>
      </c>
      <c r="E36" s="6">
        <v>12</v>
      </c>
      <c r="F36" s="5">
        <f>IF(E36&lt;&gt;0,INT(8*(17.78-E36)^2.1),0)</f>
        <v>318</v>
      </c>
      <c r="G36" s="6">
        <v>2.36</v>
      </c>
      <c r="H36" s="5">
        <f>IF(G36&lt;&gt;0,INT(2.4*((G36*100)-70)^1),0)</f>
        <v>398</v>
      </c>
      <c r="I36" s="6"/>
      <c r="J36" s="5">
        <f>IF(I36&lt;&gt;0,INT(56.0211*(I36-1.5)^1.05),0)</f>
        <v>0</v>
      </c>
      <c r="K36" s="88">
        <f>SUM(F36+H36+J36)</f>
        <v>716</v>
      </c>
      <c r="L36" s="81">
        <f>SUM(F36+H36+J36)</f>
        <v>716</v>
      </c>
      <c r="M36" s="81">
        <v>701</v>
      </c>
      <c r="N36" s="81">
        <v>0</v>
      </c>
      <c r="O36" s="5">
        <f>SUM(N36+M36+L36)</f>
        <v>1417</v>
      </c>
      <c r="P36" s="42">
        <v>33</v>
      </c>
    </row>
    <row r="37" spans="1:16" x14ac:dyDescent="0.3">
      <c r="A37" s="106" t="s">
        <v>17</v>
      </c>
      <c r="B37" s="106" t="s">
        <v>226</v>
      </c>
      <c r="C37" s="46">
        <v>2007</v>
      </c>
      <c r="D37" s="52" t="s">
        <v>165</v>
      </c>
      <c r="E37" s="6">
        <v>12.22</v>
      </c>
      <c r="F37" s="5">
        <f>IF(E37&lt;&gt;0,INT(8*(17.78-E37)^2.1),0)</f>
        <v>293</v>
      </c>
      <c r="G37" s="6">
        <v>2.41</v>
      </c>
      <c r="H37" s="5">
        <f>IF(G37&lt;&gt;0,INT(2.4*((G37*100)-70)^1),0)</f>
        <v>410</v>
      </c>
      <c r="I37" s="6"/>
      <c r="J37" s="5">
        <f>IF(I37&lt;&gt;0,INT(56.0211*(I37-1.5)^1.05),0)</f>
        <v>0</v>
      </c>
      <c r="K37" s="88">
        <f>SUM(F37+H37+J37)</f>
        <v>703</v>
      </c>
      <c r="L37" s="81">
        <f>SUM(F37+H37+J37)</f>
        <v>703</v>
      </c>
      <c r="M37" s="81">
        <v>680</v>
      </c>
      <c r="N37" s="81">
        <v>0</v>
      </c>
      <c r="O37" s="5">
        <f>SUM(N37+M37+L37)</f>
        <v>1383</v>
      </c>
      <c r="P37" s="42">
        <v>34</v>
      </c>
    </row>
    <row r="38" spans="1:16" x14ac:dyDescent="0.3">
      <c r="A38" s="106" t="s">
        <v>212</v>
      </c>
      <c r="B38" s="98" t="s">
        <v>213</v>
      </c>
      <c r="C38" s="138">
        <v>2008</v>
      </c>
      <c r="D38" s="52" t="s">
        <v>165</v>
      </c>
      <c r="E38" s="19">
        <v>11.91</v>
      </c>
      <c r="F38" s="5">
        <f>IF(E38&lt;&gt;0,INT(8*(17.78-E38)^2.1),0)</f>
        <v>329</v>
      </c>
      <c r="G38" s="19">
        <v>2.0099999999999998</v>
      </c>
      <c r="H38" s="5">
        <f>IF(G38&lt;&gt;0,INT(2.4*((G38*100)-70)^1),0)</f>
        <v>314</v>
      </c>
      <c r="I38" s="42"/>
      <c r="J38" s="5">
        <f>IF(I38&lt;&gt;0,INT(56.0211*(I38-1.5)^1.05),0)</f>
        <v>0</v>
      </c>
      <c r="K38" s="88">
        <f>SUM(F38+H38+J38)</f>
        <v>643</v>
      </c>
      <c r="L38" s="81">
        <f>SUM(F38+H38+J38)</f>
        <v>643</v>
      </c>
      <c r="M38" s="81">
        <v>606</v>
      </c>
      <c r="N38" s="81">
        <v>0</v>
      </c>
      <c r="O38" s="5">
        <f>SUM(N38+M38+L38)</f>
        <v>1249</v>
      </c>
      <c r="P38" s="42">
        <v>35</v>
      </c>
    </row>
    <row r="39" spans="1:16" x14ac:dyDescent="0.3">
      <c r="A39" s="100" t="s">
        <v>255</v>
      </c>
      <c r="B39" s="101" t="s">
        <v>263</v>
      </c>
      <c r="C39" s="37">
        <v>2007</v>
      </c>
      <c r="D39" s="50" t="s">
        <v>125</v>
      </c>
      <c r="E39" s="19">
        <v>12.47</v>
      </c>
      <c r="F39" s="5">
        <f>IF(E39&lt;&gt;0,INT(8*(17.78-E39)^2.1),0)</f>
        <v>266</v>
      </c>
      <c r="G39" s="19">
        <v>2.0699999999999998</v>
      </c>
      <c r="H39" s="5">
        <f>IF(G39&lt;&gt;0,INT(2.4*((G39*100)-70)^1),0)</f>
        <v>328</v>
      </c>
      <c r="I39" s="42"/>
      <c r="J39" s="5">
        <f>IF(I39&lt;&gt;0,INT(56.0211*(I39-1.5)^1.05),0)</f>
        <v>0</v>
      </c>
      <c r="K39" s="88">
        <f>SUM(F39+H39+J39)</f>
        <v>594</v>
      </c>
      <c r="L39" s="81">
        <f>SUM(F39+H39+J39)</f>
        <v>594</v>
      </c>
      <c r="M39" s="81">
        <v>0</v>
      </c>
      <c r="N39" s="81">
        <v>620</v>
      </c>
      <c r="O39" s="5">
        <f>SUM(N39+M39+L39)</f>
        <v>1214</v>
      </c>
      <c r="P39" s="42">
        <v>36</v>
      </c>
    </row>
    <row r="40" spans="1:16" x14ac:dyDescent="0.3">
      <c r="A40" s="128" t="s">
        <v>214</v>
      </c>
      <c r="B40" s="128" t="s">
        <v>215</v>
      </c>
      <c r="C40" s="46">
        <v>2008</v>
      </c>
      <c r="D40" s="52" t="s">
        <v>165</v>
      </c>
      <c r="E40" s="19"/>
      <c r="F40" s="5">
        <f>IF(E40&lt;&gt;0,INT(8*(17.78-E40)^2.1),0)</f>
        <v>0</v>
      </c>
      <c r="G40" s="19"/>
      <c r="H40" s="5">
        <f>IF(G40&lt;&gt;0,INT(2.4*((G40*100)-70)^1),0)</f>
        <v>0</v>
      </c>
      <c r="I40" s="42"/>
      <c r="J40" s="5">
        <f>IF(I40&lt;&gt;0,INT(56.0211*(I40-1.5)^1.05),0)</f>
        <v>0</v>
      </c>
      <c r="K40" s="88">
        <f>SUM(F40+H40+J40)</f>
        <v>0</v>
      </c>
      <c r="L40" s="81">
        <f>SUM(F40+H40+J40)</f>
        <v>0</v>
      </c>
      <c r="M40" s="81">
        <v>591</v>
      </c>
      <c r="N40" s="81">
        <v>614</v>
      </c>
      <c r="O40" s="5">
        <f>SUM(N40+M40+L40)</f>
        <v>1205</v>
      </c>
      <c r="P40" s="42">
        <v>37</v>
      </c>
    </row>
    <row r="41" spans="1:16" x14ac:dyDescent="0.3">
      <c r="A41" s="100" t="s">
        <v>33</v>
      </c>
      <c r="B41" s="101" t="s">
        <v>44</v>
      </c>
      <c r="C41" s="37">
        <v>2008</v>
      </c>
      <c r="D41" s="51" t="s">
        <v>19</v>
      </c>
      <c r="E41" s="19">
        <v>12.12</v>
      </c>
      <c r="F41" s="5">
        <f>IF(E41&lt;&gt;0,INT(8*(17.78-E41)^2.1),0)</f>
        <v>304</v>
      </c>
      <c r="G41" s="19">
        <v>1.88</v>
      </c>
      <c r="H41" s="5">
        <f>IF(G41&lt;&gt;0,INT(2.4*((G41*100)-70)^1),0)</f>
        <v>283</v>
      </c>
      <c r="I41" s="42"/>
      <c r="J41" s="5">
        <f>IF(I41&lt;&gt;0,INT(56.0211*(I41-1.5)^1.05),0)</f>
        <v>0</v>
      </c>
      <c r="K41" s="88">
        <f>SUM(F41+H41+J41)</f>
        <v>587</v>
      </c>
      <c r="L41" s="81">
        <f>SUM(F41+H41+J41)</f>
        <v>587</v>
      </c>
      <c r="M41" s="81">
        <v>598</v>
      </c>
      <c r="N41" s="81">
        <v>0</v>
      </c>
      <c r="O41" s="5">
        <f>SUM(N41+M41+L41)</f>
        <v>1185</v>
      </c>
      <c r="P41" s="42">
        <v>38</v>
      </c>
    </row>
    <row r="42" spans="1:16" x14ac:dyDescent="0.3">
      <c r="A42" s="35" t="s">
        <v>20</v>
      </c>
      <c r="B42" s="36" t="s">
        <v>37</v>
      </c>
      <c r="C42" s="37">
        <v>2007</v>
      </c>
      <c r="D42" s="50" t="s">
        <v>19</v>
      </c>
      <c r="E42" s="6"/>
      <c r="F42" s="5">
        <f>IF(E42&lt;&gt;0,INT(8*(17.78-E42)^2.1),0)</f>
        <v>0</v>
      </c>
      <c r="G42" s="6"/>
      <c r="H42" s="5">
        <f>IF(G42&lt;&gt;0,INT(2.4*((G42*100)-70)^1),0)</f>
        <v>0</v>
      </c>
      <c r="I42" s="6"/>
      <c r="J42" s="5">
        <f>IF(I42&lt;&gt;0,INT(56.0211*(I42-1.5)^1.05),0)</f>
        <v>0</v>
      </c>
      <c r="K42" s="88">
        <f>SUM(F42+H42+J42)</f>
        <v>0</v>
      </c>
      <c r="L42" s="81">
        <f>SUM(F42+H42+J42)</f>
        <v>0</v>
      </c>
      <c r="M42" s="81">
        <v>972</v>
      </c>
      <c r="N42" s="81">
        <v>0</v>
      </c>
      <c r="O42" s="5">
        <f>SUM(N42+M42+L42)</f>
        <v>972</v>
      </c>
      <c r="P42" s="42">
        <v>39</v>
      </c>
    </row>
    <row r="43" spans="1:16" x14ac:dyDescent="0.3">
      <c r="A43" s="30" t="s">
        <v>17</v>
      </c>
      <c r="B43" s="30" t="s">
        <v>250</v>
      </c>
      <c r="C43" s="46">
        <v>2006</v>
      </c>
      <c r="D43" s="52" t="s">
        <v>125</v>
      </c>
      <c r="E43" s="6"/>
      <c r="F43" s="5">
        <f>IF(E43&lt;&gt;0,INT(8*(17.78-E43)^2.1),0)</f>
        <v>0</v>
      </c>
      <c r="G43" s="6"/>
      <c r="H43" s="5">
        <f>IF(G43&lt;&gt;0,INT(2.4*((G43*100)-70)^1),0)</f>
        <v>0</v>
      </c>
      <c r="I43" s="6"/>
      <c r="J43" s="5">
        <f>IF(I43&lt;&gt;0,INT(56.0211*(I43-1.5)^1.05),0)</f>
        <v>0</v>
      </c>
      <c r="K43" s="88">
        <f>SUM(F43+H43+J43)</f>
        <v>0</v>
      </c>
      <c r="L43" s="81">
        <f>SUM(F43+H43+J43)</f>
        <v>0</v>
      </c>
      <c r="M43" s="81">
        <v>931</v>
      </c>
      <c r="N43" s="81">
        <v>0</v>
      </c>
      <c r="O43" s="5">
        <f>SUM(N43+M43+L43)</f>
        <v>931</v>
      </c>
      <c r="P43" s="42">
        <v>40</v>
      </c>
    </row>
    <row r="44" spans="1:16" x14ac:dyDescent="0.3">
      <c r="A44" s="30" t="s">
        <v>227</v>
      </c>
      <c r="B44" s="30" t="s">
        <v>228</v>
      </c>
      <c r="C44" s="46">
        <v>2007</v>
      </c>
      <c r="D44" s="52" t="s">
        <v>165</v>
      </c>
      <c r="E44" s="6"/>
      <c r="F44" s="5">
        <f>IF(E44&lt;&gt;0,INT(8*(17.78-E44)^2.1),0)</f>
        <v>0</v>
      </c>
      <c r="G44" s="6"/>
      <c r="H44" s="5">
        <f>IF(G44&lt;&gt;0,INT(2.4*((G44*100)-70)^1),0)</f>
        <v>0</v>
      </c>
      <c r="I44" s="6"/>
      <c r="J44" s="5">
        <f>IF(I44&lt;&gt;0,INT(56.0211*(I44-1.5)^1.05),0)</f>
        <v>0</v>
      </c>
      <c r="K44" s="88">
        <f>SUM(F44+H44+J44)</f>
        <v>0</v>
      </c>
      <c r="L44" s="81">
        <f>SUM(F44+H44+J44)</f>
        <v>0</v>
      </c>
      <c r="M44" s="81">
        <v>918</v>
      </c>
      <c r="N44" s="81">
        <v>0</v>
      </c>
      <c r="O44" s="5">
        <f>SUM(N44+M44+L44)</f>
        <v>918</v>
      </c>
      <c r="P44" s="42">
        <v>41</v>
      </c>
    </row>
    <row r="45" spans="1:16" x14ac:dyDescent="0.3">
      <c r="A45" s="106" t="s">
        <v>219</v>
      </c>
      <c r="B45" s="106" t="s">
        <v>102</v>
      </c>
      <c r="C45" s="46">
        <v>2007</v>
      </c>
      <c r="D45" s="52" t="s">
        <v>165</v>
      </c>
      <c r="E45" s="6">
        <v>13.84</v>
      </c>
      <c r="F45" s="5">
        <f>IF(E45&lt;&gt;0,INT(8*(17.78-E45)^2.1),0)</f>
        <v>142</v>
      </c>
      <c r="G45" s="6">
        <v>1.71</v>
      </c>
      <c r="H45" s="5">
        <f>IF(G45&lt;&gt;0,INT(2.4*((G45*100)-70)^1),0)</f>
        <v>242</v>
      </c>
      <c r="I45" s="6"/>
      <c r="J45" s="5">
        <f>IF(I45&lt;&gt;0,INT(56.0211*(I45-1.5)^1.05),0)</f>
        <v>0</v>
      </c>
      <c r="K45" s="88">
        <f>SUM(F45+H45+J45)</f>
        <v>384</v>
      </c>
      <c r="L45" s="81">
        <f>SUM(F45+H45+J45)</f>
        <v>384</v>
      </c>
      <c r="M45" s="81">
        <v>523</v>
      </c>
      <c r="N45" s="81">
        <v>0</v>
      </c>
      <c r="O45" s="5">
        <f>SUM(N45+M45+L45)</f>
        <v>907</v>
      </c>
      <c r="P45" s="42">
        <v>42</v>
      </c>
    </row>
    <row r="46" spans="1:16" x14ac:dyDescent="0.3">
      <c r="A46" s="100" t="s">
        <v>47</v>
      </c>
      <c r="B46" s="101" t="s">
        <v>23</v>
      </c>
      <c r="C46" s="37">
        <v>2009</v>
      </c>
      <c r="D46" s="50" t="s">
        <v>19</v>
      </c>
      <c r="E46" s="19">
        <v>13.94</v>
      </c>
      <c r="F46" s="5">
        <f>IF(E46&lt;&gt;0,INT(8*(17.78-E46)^2.1),0)</f>
        <v>134</v>
      </c>
      <c r="G46" s="19">
        <v>2.0299999999999998</v>
      </c>
      <c r="H46" s="5">
        <f>IF(G46&lt;&gt;0,INT(2.4*((G46*100)-70)^1),0)</f>
        <v>319</v>
      </c>
      <c r="I46" s="42"/>
      <c r="J46" s="5">
        <f>IF(I46&lt;&gt;0,INT(56.0211*(I46-1.5)^1.05),0)</f>
        <v>0</v>
      </c>
      <c r="K46" s="88">
        <f>SUM(F46+H46+J46)</f>
        <v>453</v>
      </c>
      <c r="L46" s="81">
        <f>SUM(F46+H46+J46)</f>
        <v>453</v>
      </c>
      <c r="M46" s="81">
        <v>0</v>
      </c>
      <c r="N46" s="81">
        <v>442</v>
      </c>
      <c r="O46" s="5">
        <f>SUM(N46+M46+L46)</f>
        <v>895</v>
      </c>
      <c r="P46" s="42">
        <v>43</v>
      </c>
    </row>
    <row r="47" spans="1:16" x14ac:dyDescent="0.3">
      <c r="A47" s="30" t="s">
        <v>236</v>
      </c>
      <c r="B47" s="30" t="s">
        <v>237</v>
      </c>
      <c r="C47" s="46">
        <v>2007</v>
      </c>
      <c r="D47" s="52" t="s">
        <v>165</v>
      </c>
      <c r="E47" s="19"/>
      <c r="F47" s="5">
        <f>IF(E47&lt;&gt;0,INT(8*(17.78-E47)^2.1),0)</f>
        <v>0</v>
      </c>
      <c r="G47" s="19"/>
      <c r="H47" s="5">
        <f>IF(G47&lt;&gt;0,INT(2.4*((G47*100)-70)^1),0)</f>
        <v>0</v>
      </c>
      <c r="I47" s="11"/>
      <c r="J47" s="5">
        <f>IF(I47&lt;&gt;0,INT(56.0211*(I47-1.5)^1.05),0)</f>
        <v>0</v>
      </c>
      <c r="K47" s="88">
        <f>SUM(F47+H47+J47)</f>
        <v>0</v>
      </c>
      <c r="L47" s="81">
        <f>SUM(F47+H47+J47)</f>
        <v>0</v>
      </c>
      <c r="M47" s="81">
        <v>889</v>
      </c>
      <c r="N47" s="81">
        <v>0</v>
      </c>
      <c r="O47" s="5">
        <f>SUM(N47+M47+L47)</f>
        <v>889</v>
      </c>
      <c r="P47" s="42">
        <v>44</v>
      </c>
    </row>
    <row r="48" spans="1:16" x14ac:dyDescent="0.3">
      <c r="A48" s="35" t="s">
        <v>42</v>
      </c>
      <c r="B48" s="36" t="s">
        <v>43</v>
      </c>
      <c r="C48" s="37">
        <v>2007</v>
      </c>
      <c r="D48" s="51" t="s">
        <v>19</v>
      </c>
      <c r="E48" s="6"/>
      <c r="F48" s="5">
        <f>IF(E48&lt;&gt;0,INT(8*(17.78-E48)^2.1),0)</f>
        <v>0</v>
      </c>
      <c r="G48" s="6"/>
      <c r="H48" s="5">
        <f>IF(G48&lt;&gt;0,INT(2.4*((G48*100)-70)^1),0)</f>
        <v>0</v>
      </c>
      <c r="I48" s="6"/>
      <c r="J48" s="5">
        <f>IF(I48&lt;&gt;0,INT(56.0211*(I48-1.5)^1.05),0)</f>
        <v>0</v>
      </c>
      <c r="K48" s="88">
        <f>SUM(F48+H48+J48)</f>
        <v>0</v>
      </c>
      <c r="L48" s="81">
        <f>SUM(F48+H48+J48)</f>
        <v>0</v>
      </c>
      <c r="M48" s="81">
        <v>877</v>
      </c>
      <c r="N48" s="81">
        <v>0</v>
      </c>
      <c r="O48" s="5">
        <f>SUM(N48+M48+L48)</f>
        <v>877</v>
      </c>
      <c r="P48" s="42">
        <v>45</v>
      </c>
    </row>
    <row r="49" spans="1:16" x14ac:dyDescent="0.3">
      <c r="A49" s="100" t="s">
        <v>20</v>
      </c>
      <c r="B49" s="101" t="s">
        <v>24</v>
      </c>
      <c r="C49" s="37">
        <v>2006</v>
      </c>
      <c r="D49" s="50" t="s">
        <v>19</v>
      </c>
      <c r="E49" s="6"/>
      <c r="F49" s="5">
        <f>IF(E49&lt;&gt;0,INT(8*(17.78-E49)^2.1),0)</f>
        <v>0</v>
      </c>
      <c r="G49" s="6"/>
      <c r="H49" s="5">
        <f>IF(G49&lt;&gt;0,INT(2.4*((G49*100)-70)^1),0)</f>
        <v>0</v>
      </c>
      <c r="I49" s="6"/>
      <c r="J49" s="5">
        <f>IF(I49&lt;&gt;0,INT(56.0211*(I49-1.5)^1.05),0)</f>
        <v>0</v>
      </c>
      <c r="K49" s="88">
        <f>SUM(F49+H49+J49)</f>
        <v>0</v>
      </c>
      <c r="L49" s="81">
        <f>SUM(F49+H49+J49)</f>
        <v>0</v>
      </c>
      <c r="M49" s="81">
        <v>873</v>
      </c>
      <c r="N49" s="81">
        <v>0</v>
      </c>
      <c r="O49" s="5">
        <f>SUM(N49+M49+L49)</f>
        <v>873</v>
      </c>
      <c r="P49" s="42">
        <v>46</v>
      </c>
    </row>
    <row r="50" spans="1:16" x14ac:dyDescent="0.3">
      <c r="A50" s="109" t="s">
        <v>20</v>
      </c>
      <c r="B50" s="109" t="s">
        <v>147</v>
      </c>
      <c r="C50" s="39">
        <v>2008</v>
      </c>
      <c r="D50" s="50" t="s">
        <v>125</v>
      </c>
      <c r="E50" s="19">
        <v>13.13</v>
      </c>
      <c r="F50" s="5">
        <f>IF(E50&lt;&gt;0,INT(8*(17.78-E50)^2.1),0)</f>
        <v>201</v>
      </c>
      <c r="G50" s="19">
        <v>1.93</v>
      </c>
      <c r="H50" s="5">
        <f>IF(G50&lt;&gt;0,INT(2.4*((G50*100)-70)^1),0)</f>
        <v>295</v>
      </c>
      <c r="I50" s="42"/>
      <c r="J50" s="5">
        <f>IF(I50&lt;&gt;0,INT(56.0211*(I50-1.5)^1.05),0)</f>
        <v>0</v>
      </c>
      <c r="K50" s="88">
        <f>SUM(F50+H50+J50)</f>
        <v>496</v>
      </c>
      <c r="L50" s="81">
        <f>SUM(F50+H50+J50)</f>
        <v>496</v>
      </c>
      <c r="M50" s="81">
        <v>363</v>
      </c>
      <c r="N50" s="81">
        <v>0</v>
      </c>
      <c r="O50" s="5">
        <f>SUM(N50+M50+L50)</f>
        <v>859</v>
      </c>
      <c r="P50" s="42">
        <v>47</v>
      </c>
    </row>
    <row r="51" spans="1:16" x14ac:dyDescent="0.3">
      <c r="A51" s="30" t="s">
        <v>33</v>
      </c>
      <c r="B51" s="30" t="s">
        <v>225</v>
      </c>
      <c r="C51" s="46">
        <v>2007</v>
      </c>
      <c r="D51" s="52" t="s">
        <v>165</v>
      </c>
      <c r="E51" s="6"/>
      <c r="F51" s="5">
        <f>IF(E51&lt;&gt;0,INT(8*(17.78-E51)^2.1),0)</f>
        <v>0</v>
      </c>
      <c r="G51" s="6"/>
      <c r="H51" s="5">
        <f>IF(G51&lt;&gt;0,INT(2.4*((G51*100)-70)^1),0)</f>
        <v>0</v>
      </c>
      <c r="I51" s="6"/>
      <c r="J51" s="5">
        <f>IF(I51&lt;&gt;0,INT(56.0211*(I51-1.5)^1.05),0)</f>
        <v>0</v>
      </c>
      <c r="K51" s="88">
        <f>SUM(F51+H51+J51)</f>
        <v>0</v>
      </c>
      <c r="L51" s="81">
        <f>SUM(F51+H51+J51)</f>
        <v>0</v>
      </c>
      <c r="M51" s="81">
        <v>835</v>
      </c>
      <c r="N51" s="81">
        <v>0</v>
      </c>
      <c r="O51" s="5">
        <f>SUM(N51+M51+L51)</f>
        <v>835</v>
      </c>
      <c r="P51" s="42">
        <v>48</v>
      </c>
    </row>
    <row r="52" spans="1:16" x14ac:dyDescent="0.3">
      <c r="A52" s="106" t="s">
        <v>311</v>
      </c>
      <c r="B52" s="106" t="s">
        <v>312</v>
      </c>
      <c r="C52" s="46">
        <v>2006</v>
      </c>
      <c r="D52" s="52" t="s">
        <v>19</v>
      </c>
      <c r="E52" s="6">
        <v>11.25</v>
      </c>
      <c r="F52" s="5">
        <f>IF(E52&lt;&gt;0,INT(8*(17.78-E52)^2.1),0)</f>
        <v>411</v>
      </c>
      <c r="G52" s="6">
        <v>2.4700000000000002</v>
      </c>
      <c r="H52" s="5">
        <f>IF(G52&lt;&gt;0,INT(2.4*((G52*100)-70)^1),0)</f>
        <v>424</v>
      </c>
      <c r="I52" s="6"/>
      <c r="J52" s="5">
        <f>IF(I52&lt;&gt;0,INT(56.0211*(I52-1.5)^1.05),0)</f>
        <v>0</v>
      </c>
      <c r="K52" s="88">
        <f>SUM(F52+H52+J52)</f>
        <v>835</v>
      </c>
      <c r="L52" s="81">
        <f>SUM(F52+H52+J52)</f>
        <v>835</v>
      </c>
      <c r="M52" s="81">
        <v>0</v>
      </c>
      <c r="N52" s="81">
        <v>0</v>
      </c>
      <c r="O52" s="5">
        <f>SUM(N52+M52+L52)</f>
        <v>835</v>
      </c>
      <c r="P52" s="42">
        <v>49</v>
      </c>
    </row>
    <row r="53" spans="1:16" x14ac:dyDescent="0.3">
      <c r="A53" s="30" t="s">
        <v>231</v>
      </c>
      <c r="B53" s="30" t="s">
        <v>232</v>
      </c>
      <c r="C53" s="46">
        <v>2007</v>
      </c>
      <c r="D53" s="52" t="s">
        <v>165</v>
      </c>
      <c r="E53" s="6"/>
      <c r="F53" s="5">
        <f>IF(E53&lt;&gt;0,INT(8*(17.78-E53)^2.1),0)</f>
        <v>0</v>
      </c>
      <c r="G53" s="19"/>
      <c r="H53" s="5">
        <f>IF(G53&lt;&gt;0,INT(2.4*((G53*100)-70)^1),0)</f>
        <v>0</v>
      </c>
      <c r="I53" s="19"/>
      <c r="J53" s="5">
        <f>IF(I53&lt;&gt;0,INT(56.0211*(I53-1.5)^1.05),0)</f>
        <v>0</v>
      </c>
      <c r="K53" s="88">
        <f>SUM(F53+H53+J53)</f>
        <v>0</v>
      </c>
      <c r="L53" s="81">
        <f>SUM(F53+H53+J53)</f>
        <v>0</v>
      </c>
      <c r="M53" s="81">
        <v>833</v>
      </c>
      <c r="N53" s="81">
        <v>0</v>
      </c>
      <c r="O53" s="5">
        <f>SUM(N53+M53+L53)</f>
        <v>833</v>
      </c>
      <c r="P53" s="42">
        <v>50</v>
      </c>
    </row>
    <row r="54" spans="1:16" x14ac:dyDescent="0.3">
      <c r="A54" s="30" t="s">
        <v>181</v>
      </c>
      <c r="B54" s="30" t="s">
        <v>244</v>
      </c>
      <c r="C54" s="46">
        <v>2006</v>
      </c>
      <c r="D54" s="52" t="s">
        <v>165</v>
      </c>
      <c r="E54" s="6"/>
      <c r="F54" s="5">
        <f>IF(E54&lt;&gt;0,INT(8*(17.78-E54)^2.1),0)</f>
        <v>0</v>
      </c>
      <c r="G54" s="6"/>
      <c r="H54" s="5">
        <f>IF(G54&lt;&gt;0,INT(2.4*((G54*100)-70)^1),0)</f>
        <v>0</v>
      </c>
      <c r="I54" s="6"/>
      <c r="J54" s="5">
        <f>IF(I54&lt;&gt;0,INT(56.0211*(I54-1.5)^1.05),0)</f>
        <v>0</v>
      </c>
      <c r="K54" s="88">
        <f>SUM(F54+H54+J54)</f>
        <v>0</v>
      </c>
      <c r="L54" s="81">
        <f>SUM(F54+H54+J54)</f>
        <v>0</v>
      </c>
      <c r="M54" s="81">
        <v>459</v>
      </c>
      <c r="N54" s="81">
        <v>370</v>
      </c>
      <c r="O54" s="5">
        <f>SUM(N54+M54+L54)</f>
        <v>829</v>
      </c>
      <c r="P54" s="42">
        <v>51</v>
      </c>
    </row>
    <row r="55" spans="1:16" x14ac:dyDescent="0.3">
      <c r="A55" s="30" t="s">
        <v>29</v>
      </c>
      <c r="B55" s="30" t="s">
        <v>240</v>
      </c>
      <c r="C55" s="46">
        <v>2006</v>
      </c>
      <c r="D55" s="52" t="s">
        <v>165</v>
      </c>
      <c r="E55" s="6"/>
      <c r="F55" s="5">
        <f>IF(E55&lt;&gt;0,INT(8*(17.78-E55)^2.1),0)</f>
        <v>0</v>
      </c>
      <c r="G55" s="6"/>
      <c r="H55" s="5">
        <f>IF(G55&lt;&gt;0,INT(2.4*((G55*100)-70)^1),0)</f>
        <v>0</v>
      </c>
      <c r="I55" s="6"/>
      <c r="J55" s="5">
        <f>IF(I55&lt;&gt;0,INT(56.0211*(I55-1.5)^1.05),0)</f>
        <v>0</v>
      </c>
      <c r="K55" s="88">
        <f>SUM(F55+H55+J55)</f>
        <v>0</v>
      </c>
      <c r="L55" s="81">
        <f>SUM(F55+H55+J55)</f>
        <v>0</v>
      </c>
      <c r="M55" s="81">
        <v>822</v>
      </c>
      <c r="N55" s="81">
        <v>0</v>
      </c>
      <c r="O55" s="5">
        <f>SUM(N55+M55+L55)</f>
        <v>822</v>
      </c>
      <c r="P55" s="42">
        <v>52</v>
      </c>
    </row>
    <row r="56" spans="1:16" ht="15.75" customHeight="1" x14ac:dyDescent="0.3">
      <c r="A56" s="38" t="s">
        <v>40</v>
      </c>
      <c r="B56" s="135" t="s">
        <v>41</v>
      </c>
      <c r="C56" s="39">
        <v>2007</v>
      </c>
      <c r="D56" s="53" t="s">
        <v>19</v>
      </c>
      <c r="E56" s="27"/>
      <c r="F56" s="25">
        <f>IF(E56&lt;&gt;0,INT(8*(17.78-E56)^2.1),0)</f>
        <v>0</v>
      </c>
      <c r="G56" s="27"/>
      <c r="H56" s="25">
        <f>IF(G56&lt;&gt;0,INT(2.4*((G56*100)-70)^1),0)</f>
        <v>0</v>
      </c>
      <c r="I56" s="27"/>
      <c r="J56" s="25">
        <f>IF(I56&lt;&gt;0,INT(56.0211*(I56-1.5)^1.05),0)</f>
        <v>0</v>
      </c>
      <c r="K56" s="89">
        <f>SUM(F56+H56+J56)</f>
        <v>0</v>
      </c>
      <c r="L56" s="81">
        <f>SUM(F56+H56+J56)</f>
        <v>0</v>
      </c>
      <c r="M56" s="83">
        <v>803</v>
      </c>
      <c r="N56" s="83">
        <v>0</v>
      </c>
      <c r="O56" s="5">
        <f>SUM(N56+M56+L56)</f>
        <v>803</v>
      </c>
      <c r="P56" s="42">
        <v>53</v>
      </c>
    </row>
    <row r="57" spans="1:16" ht="15.75" customHeight="1" x14ac:dyDescent="0.3">
      <c r="A57" s="11" t="s">
        <v>35</v>
      </c>
      <c r="B57" s="12" t="s">
        <v>36</v>
      </c>
      <c r="C57" s="5">
        <v>2006</v>
      </c>
      <c r="D57" s="50" t="s">
        <v>19</v>
      </c>
      <c r="E57" s="6"/>
      <c r="F57" s="5">
        <f>IF(E57&lt;&gt;0,INT(8*(17.78-E57)^2.1),0)</f>
        <v>0</v>
      </c>
      <c r="G57" s="6"/>
      <c r="H57" s="5">
        <f>IF(G57&lt;&gt;0,INT(2.4*((G57*100)-70)^1),0)</f>
        <v>0</v>
      </c>
      <c r="I57" s="6"/>
      <c r="J57" s="25">
        <f>IF(I57&lt;&gt;0,INT(56.0211*(I57-1.5)^1.05),0)</f>
        <v>0</v>
      </c>
      <c r="K57" s="89">
        <f>SUM(F57+H57+J57)</f>
        <v>0</v>
      </c>
      <c r="L57" s="81">
        <f>SUM(F57+H57+J57)</f>
        <v>0</v>
      </c>
      <c r="M57" s="83">
        <v>791</v>
      </c>
      <c r="N57" s="83">
        <v>0</v>
      </c>
      <c r="O57" s="5">
        <f>SUM(N57+M57+L57)</f>
        <v>791</v>
      </c>
      <c r="P57" s="42">
        <v>54</v>
      </c>
    </row>
    <row r="58" spans="1:16" ht="15.75" customHeight="1" x14ac:dyDescent="0.3">
      <c r="A58" s="110" t="s">
        <v>183</v>
      </c>
      <c r="B58" s="110" t="s">
        <v>221</v>
      </c>
      <c r="C58" s="32">
        <v>2007</v>
      </c>
      <c r="D58" s="52" t="s">
        <v>165</v>
      </c>
      <c r="E58" s="6"/>
      <c r="F58" s="5">
        <f>IF(E58&lt;&gt;0,INT(8*(17.78-E58)^2.1),0)</f>
        <v>0</v>
      </c>
      <c r="G58" s="6"/>
      <c r="H58" s="5">
        <f>IF(G58&lt;&gt;0,INT(2.4*((G58*100)-70)^1),0)</f>
        <v>0</v>
      </c>
      <c r="I58" s="6"/>
      <c r="J58" s="25">
        <f>IF(I58&lt;&gt;0,INT(56.0211*(I58-1.5)^1.05),0)</f>
        <v>0</v>
      </c>
      <c r="K58" s="88">
        <f>SUM(F58+H58+J58)</f>
        <v>0</v>
      </c>
      <c r="L58" s="81">
        <f>SUM(F58+H58+J58)</f>
        <v>0</v>
      </c>
      <c r="M58" s="81">
        <v>446</v>
      </c>
      <c r="N58" s="81">
        <v>303</v>
      </c>
      <c r="O58" s="5">
        <f>SUM(N58+M58+L58)</f>
        <v>749</v>
      </c>
      <c r="P58" s="42">
        <v>55</v>
      </c>
    </row>
    <row r="59" spans="1:16" ht="15.75" customHeight="1" x14ac:dyDescent="0.3">
      <c r="A59" s="29" t="s">
        <v>162</v>
      </c>
      <c r="B59" s="29" t="s">
        <v>233</v>
      </c>
      <c r="C59" s="32">
        <v>2007</v>
      </c>
      <c r="D59" s="52" t="s">
        <v>165</v>
      </c>
      <c r="E59" s="6"/>
      <c r="F59" s="5">
        <f>IF(E59&lt;&gt;0,INT(8*(17.78-E59)^2.1),0)</f>
        <v>0</v>
      </c>
      <c r="G59" s="6"/>
      <c r="H59" s="5">
        <f>IF(G59&lt;&gt;0,INT(2.4*((G59*100)-70)^1),0)</f>
        <v>0</v>
      </c>
      <c r="I59" s="6"/>
      <c r="J59" s="25">
        <f>IF(I59&lt;&gt;0,INT(56.0211*(I59-1.5)^1.05),0)</f>
        <v>0</v>
      </c>
      <c r="K59" s="88">
        <f>SUM(F59+H59+J59)</f>
        <v>0</v>
      </c>
      <c r="L59" s="81">
        <f>SUM(F59+H59+J59)</f>
        <v>0</v>
      </c>
      <c r="M59" s="81">
        <v>746</v>
      </c>
      <c r="N59" s="81">
        <v>0</v>
      </c>
      <c r="O59" s="5">
        <f>SUM(N59+M59+L59)</f>
        <v>746</v>
      </c>
      <c r="P59" s="42">
        <v>56</v>
      </c>
    </row>
    <row r="60" spans="1:16" x14ac:dyDescent="0.3">
      <c r="A60" s="11" t="s">
        <v>84</v>
      </c>
      <c r="B60" s="12" t="s">
        <v>164</v>
      </c>
      <c r="C60" s="133">
        <v>2007</v>
      </c>
      <c r="D60" s="50" t="s">
        <v>125</v>
      </c>
      <c r="E60" s="6"/>
      <c r="F60" s="5">
        <f>IF(E60&lt;&gt;0,INT(8*(17.78-E60)^2.1),0)</f>
        <v>0</v>
      </c>
      <c r="G60" s="6"/>
      <c r="H60" s="5">
        <f>IF(G60&lt;&gt;0,INT(2.4*((G60*100)-70)^1),0)</f>
        <v>0</v>
      </c>
      <c r="I60" s="6"/>
      <c r="J60" s="5">
        <f>IF(I60&lt;&gt;0,INT(56.0211*(I60-1.5)^1.05),0)</f>
        <v>0</v>
      </c>
      <c r="K60" s="88">
        <f>SUM(F60+H60+J60)</f>
        <v>0</v>
      </c>
      <c r="L60" s="81">
        <f>SUM(F60+H60+J60)</f>
        <v>0</v>
      </c>
      <c r="M60" s="81">
        <v>689</v>
      </c>
      <c r="N60" s="81">
        <v>0</v>
      </c>
      <c r="O60" s="5">
        <f>SUM(N60+M60+L60)</f>
        <v>689</v>
      </c>
      <c r="P60" s="42">
        <v>57</v>
      </c>
    </row>
    <row r="61" spans="1:16" x14ac:dyDescent="0.3">
      <c r="A61" s="29" t="s">
        <v>181</v>
      </c>
      <c r="B61" s="29" t="s">
        <v>211</v>
      </c>
      <c r="C61" s="32">
        <v>2008</v>
      </c>
      <c r="D61" s="52" t="s">
        <v>165</v>
      </c>
      <c r="E61" s="19"/>
      <c r="F61" s="5">
        <f>IF(E61&lt;&gt;0,INT(8*(17.78-E61)^2.1),0)</f>
        <v>0</v>
      </c>
      <c r="G61" s="19"/>
      <c r="H61" s="5">
        <f>IF(G61&lt;&gt;0,INT(2.4*((G61*100)-70)^1),0)</f>
        <v>0</v>
      </c>
      <c r="I61" s="42"/>
      <c r="J61" s="5">
        <f>IF(I61&lt;&gt;0,INT(56.0211*(I61-1.5)^1.05),0)</f>
        <v>0</v>
      </c>
      <c r="K61" s="88">
        <f>SUM(F61+H61+J61)</f>
        <v>0</v>
      </c>
      <c r="L61" s="81">
        <f>SUM(F61+H61+J61)</f>
        <v>0</v>
      </c>
      <c r="M61" s="81">
        <v>678</v>
      </c>
      <c r="N61" s="81">
        <v>0</v>
      </c>
      <c r="O61" s="5">
        <f>SUM(N61+M61+L61)</f>
        <v>678</v>
      </c>
      <c r="P61" s="42">
        <v>58</v>
      </c>
    </row>
    <row r="62" spans="1:16" x14ac:dyDescent="0.3">
      <c r="A62" s="110" t="s">
        <v>181</v>
      </c>
      <c r="B62" s="110" t="s">
        <v>222</v>
      </c>
      <c r="C62" s="32">
        <v>2007</v>
      </c>
      <c r="D62" s="52" t="s">
        <v>165</v>
      </c>
      <c r="E62" s="6"/>
      <c r="F62" s="5">
        <f>IF(E62&lt;&gt;0,INT(8*(17.78-E62)^2.1),0)</f>
        <v>0</v>
      </c>
      <c r="G62" s="6"/>
      <c r="H62" s="5">
        <f>IF(G62&lt;&gt;0,INT(2.4*((G62*100)-70)^1),0)</f>
        <v>0</v>
      </c>
      <c r="I62" s="6"/>
      <c r="J62" s="5">
        <f>IF(I62&lt;&gt;0,INT(56.0211*(I62-1.5)^1.05),0)</f>
        <v>0</v>
      </c>
      <c r="K62" s="88">
        <f>SUM(F62+H62+J62)</f>
        <v>0</v>
      </c>
      <c r="L62" s="81">
        <f>SUM(F62+H62+J62)</f>
        <v>0</v>
      </c>
      <c r="M62" s="81">
        <v>623</v>
      </c>
      <c r="N62" s="81">
        <v>0</v>
      </c>
      <c r="O62" s="5">
        <f>SUM(N62+M62+L62)</f>
        <v>623</v>
      </c>
      <c r="P62" s="42">
        <v>59</v>
      </c>
    </row>
    <row r="63" spans="1:16" x14ac:dyDescent="0.3">
      <c r="A63" s="11" t="s">
        <v>264</v>
      </c>
      <c r="B63" s="12" t="s">
        <v>265</v>
      </c>
      <c r="C63" s="5">
        <v>2007</v>
      </c>
      <c r="D63" s="50" t="s">
        <v>125</v>
      </c>
      <c r="E63" s="19"/>
      <c r="F63" s="5">
        <f>IF(E63&lt;&gt;0,INT(8*(17.78-E63)^2.1),0)</f>
        <v>0</v>
      </c>
      <c r="G63" s="19"/>
      <c r="H63" s="5">
        <f>IF(G63&lt;&gt;0,INT(2.4*((G63*100)-70)^1),0)</f>
        <v>0</v>
      </c>
      <c r="I63" s="42"/>
      <c r="J63" s="5">
        <f>IF(I63&lt;&gt;0,INT(56.0211*(I63-1.5)^1.05),0)</f>
        <v>0</v>
      </c>
      <c r="K63" s="88">
        <f>SUM(F63+H63+J63)</f>
        <v>0</v>
      </c>
      <c r="L63" s="81">
        <f>SUM(F63+H63+J63)</f>
        <v>0</v>
      </c>
      <c r="M63" s="81">
        <v>0</v>
      </c>
      <c r="N63" s="81">
        <v>585</v>
      </c>
      <c r="O63" s="5">
        <f>SUM(N63+M63+L63)</f>
        <v>585</v>
      </c>
      <c r="P63" s="42">
        <v>60</v>
      </c>
    </row>
    <row r="64" spans="1:16" x14ac:dyDescent="0.3">
      <c r="A64" s="11" t="s">
        <v>329</v>
      </c>
      <c r="B64" s="11" t="s">
        <v>328</v>
      </c>
      <c r="C64" s="5">
        <v>2006</v>
      </c>
      <c r="D64" s="50" t="s">
        <v>125</v>
      </c>
      <c r="E64" s="5">
        <v>12.71</v>
      </c>
      <c r="F64" s="5">
        <f>IF(E64&lt;&gt;0,INT(8*(17.78-E64)^2.1),0)</f>
        <v>241</v>
      </c>
      <c r="G64" s="5">
        <v>2.02</v>
      </c>
      <c r="H64" s="5">
        <f>IF(G64&lt;&gt;0,INT(2.4*((G64*100)-70)^1),0)</f>
        <v>316</v>
      </c>
      <c r="I64" s="5"/>
      <c r="J64" s="5">
        <f>IF(I64&lt;&gt;0,INT(56.0211*(I64-1.5)^1.05),0)</f>
        <v>0</v>
      </c>
      <c r="K64" s="88">
        <f>SUM(F64+H64+J64)</f>
        <v>557</v>
      </c>
      <c r="L64" s="81">
        <f>SUM(F64+H64+J64)</f>
        <v>557</v>
      </c>
      <c r="M64" s="81">
        <v>0</v>
      </c>
      <c r="N64" s="81">
        <v>0</v>
      </c>
      <c r="O64" s="5">
        <f>SUM(N64+M64+L64)</f>
        <v>557</v>
      </c>
      <c r="P64" s="42">
        <v>61</v>
      </c>
    </row>
    <row r="65" spans="1:16" x14ac:dyDescent="0.3">
      <c r="A65" s="127" t="s">
        <v>326</v>
      </c>
      <c r="B65" s="127" t="s">
        <v>327</v>
      </c>
      <c r="C65" s="32">
        <v>2007</v>
      </c>
      <c r="D65" s="52" t="s">
        <v>125</v>
      </c>
      <c r="E65" s="6">
        <v>13.12</v>
      </c>
      <c r="F65" s="5">
        <f>IF(E65&lt;&gt;0,INT(8*(17.78-E65)^2.1),0)</f>
        <v>202</v>
      </c>
      <c r="G65" s="6">
        <v>2.16</v>
      </c>
      <c r="H65" s="5">
        <f>IF(G65&lt;&gt;0,INT(2.4*((G65*100)-70)^1),0)</f>
        <v>350</v>
      </c>
      <c r="I65" s="6"/>
      <c r="J65" s="5">
        <f>IF(I65&lt;&gt;0,INT(56.0211*(I65-1.5)^1.05),0)</f>
        <v>0</v>
      </c>
      <c r="K65" s="88">
        <f>SUM(F65+H65+J65)</f>
        <v>552</v>
      </c>
      <c r="L65" s="81">
        <f>SUM(F65+H65+J65)</f>
        <v>552</v>
      </c>
      <c r="M65" s="81">
        <v>0</v>
      </c>
      <c r="N65" s="81">
        <v>0</v>
      </c>
      <c r="O65" s="5">
        <f>SUM(N65+M65+L65)</f>
        <v>552</v>
      </c>
      <c r="P65" s="42">
        <v>62</v>
      </c>
    </row>
    <row r="66" spans="1:16" x14ac:dyDescent="0.3">
      <c r="A66" s="11" t="s">
        <v>31</v>
      </c>
      <c r="B66" s="12" t="s">
        <v>32</v>
      </c>
      <c r="C66" s="5">
        <v>2006</v>
      </c>
      <c r="D66" s="50" t="s">
        <v>19</v>
      </c>
      <c r="E66" s="6"/>
      <c r="F66" s="5">
        <f>IF(E66&lt;&gt;0,INT(8*(17.78-E66)^2.1),0)</f>
        <v>0</v>
      </c>
      <c r="G66" s="6"/>
      <c r="H66" s="5">
        <f>IF(G66&lt;&gt;0,INT(2.4*((G66*100)-70)^1),0)</f>
        <v>0</v>
      </c>
      <c r="I66" s="6"/>
      <c r="J66" s="5">
        <f>IF(I66&lt;&gt;0,INT(56.0211*(I66-1.5)^1.05),0)</f>
        <v>0</v>
      </c>
      <c r="K66" s="88">
        <f>SUM(F66+H66+J66)</f>
        <v>0</v>
      </c>
      <c r="L66" s="81">
        <f>SUM(F66+H66+J66)</f>
        <v>0</v>
      </c>
      <c r="M66" s="81">
        <v>473</v>
      </c>
      <c r="N66" s="81">
        <v>0</v>
      </c>
      <c r="O66" s="5">
        <f>SUM(N66+M66+L66)</f>
        <v>473</v>
      </c>
      <c r="P66" s="42">
        <v>63</v>
      </c>
    </row>
    <row r="67" spans="1:16" x14ac:dyDescent="0.3">
      <c r="A67" s="110" t="s">
        <v>261</v>
      </c>
      <c r="B67" s="110" t="s">
        <v>313</v>
      </c>
      <c r="C67" s="32">
        <v>2006</v>
      </c>
      <c r="D67" s="52" t="s">
        <v>19</v>
      </c>
      <c r="E67" s="6"/>
      <c r="F67" s="5">
        <f>IF(E67&lt;&gt;0,INT(8*(17.78-E67)^2.1),0)</f>
        <v>0</v>
      </c>
      <c r="G67" s="6"/>
      <c r="H67" s="5">
        <f>IF(G67&lt;&gt;0,INT(2.4*((G67*100)-70)^1),0)</f>
        <v>0</v>
      </c>
      <c r="I67" s="6"/>
      <c r="J67" s="5">
        <f>IF(I67&lt;&gt;0,INT(56.0211*(I67-1.5)^1.05),0)</f>
        <v>0</v>
      </c>
      <c r="K67" s="88">
        <f>SUM(F67+H67+J67)</f>
        <v>0</v>
      </c>
      <c r="L67" s="81">
        <f>SUM(F67+H67+J67)</f>
        <v>0</v>
      </c>
      <c r="M67" s="81">
        <v>0</v>
      </c>
      <c r="N67" s="81">
        <v>0</v>
      </c>
      <c r="O67" s="5">
        <f>SUM(N67+M67+L67)</f>
        <v>0</v>
      </c>
      <c r="P67" s="42">
        <v>64</v>
      </c>
    </row>
    <row r="68" spans="1:16" x14ac:dyDescent="0.3">
      <c r="A68" s="131" t="s">
        <v>83</v>
      </c>
      <c r="B68" s="132" t="s">
        <v>315</v>
      </c>
      <c r="C68" s="13">
        <v>2007</v>
      </c>
      <c r="D68" s="134" t="s">
        <v>125</v>
      </c>
      <c r="E68" s="18"/>
      <c r="F68" s="13">
        <f>IF(E68&lt;&gt;0,INT(8*(17.78-E68)^2.1),0)</f>
        <v>0</v>
      </c>
      <c r="G68" s="18"/>
      <c r="H68" s="5">
        <f>IF(G68&lt;&gt;0,INT(2.4*((G68*100)-70)^1),0)</f>
        <v>0</v>
      </c>
      <c r="I68" s="18"/>
      <c r="J68" s="5">
        <f>IF(I68&lt;&gt;0,INT(56.0211*(I68-1.5)^1.05),0)</f>
        <v>0</v>
      </c>
      <c r="K68" s="88">
        <f>SUM(F68+H68+J68)</f>
        <v>0</v>
      </c>
      <c r="L68" s="81">
        <f>SUM(F68+H68+J68)</f>
        <v>0</v>
      </c>
      <c r="M68" s="92">
        <v>0</v>
      </c>
      <c r="N68" s="92">
        <v>0</v>
      </c>
      <c r="O68" s="13">
        <f>SUM(N68+M68+L68)</f>
        <v>0</v>
      </c>
      <c r="P68" s="42">
        <v>65</v>
      </c>
    </row>
    <row r="69" spans="1:16" ht="19.5" thickBot="1" x14ac:dyDescent="0.35">
      <c r="A69" s="3" t="s">
        <v>0</v>
      </c>
      <c r="B69" s="3" t="s">
        <v>1</v>
      </c>
      <c r="C69" s="3" t="s">
        <v>10</v>
      </c>
      <c r="D69" s="49" t="s">
        <v>9</v>
      </c>
      <c r="E69" s="3" t="s">
        <v>3</v>
      </c>
      <c r="F69" s="3" t="s">
        <v>4</v>
      </c>
      <c r="G69" s="3" t="s">
        <v>5</v>
      </c>
      <c r="H69" s="3" t="s">
        <v>4</v>
      </c>
      <c r="I69" s="3" t="s">
        <v>7</v>
      </c>
      <c r="J69" s="3" t="s">
        <v>4</v>
      </c>
      <c r="K69" s="63" t="s">
        <v>306</v>
      </c>
      <c r="L69" s="69"/>
      <c r="M69" s="66">
        <v>42328</v>
      </c>
      <c r="N69" s="66">
        <v>42360</v>
      </c>
      <c r="O69" s="4" t="s">
        <v>307</v>
      </c>
      <c r="P69" s="4" t="s">
        <v>8</v>
      </c>
    </row>
    <row r="70" spans="1:16" x14ac:dyDescent="0.3">
      <c r="A70" s="111" t="s">
        <v>12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3"/>
    </row>
    <row r="71" spans="1:16" x14ac:dyDescent="0.3">
      <c r="A71" s="96" t="s">
        <v>100</v>
      </c>
      <c r="B71" s="96" t="s">
        <v>98</v>
      </c>
      <c r="C71" s="5">
        <v>2006</v>
      </c>
      <c r="D71" s="51" t="s">
        <v>99</v>
      </c>
      <c r="E71" s="45">
        <v>9.15</v>
      </c>
      <c r="F71" s="5">
        <f>IF(E71&lt;&gt;0,INT(8*(17.78-E71)^2.1),0)</f>
        <v>739</v>
      </c>
      <c r="G71" s="45">
        <v>3.86</v>
      </c>
      <c r="H71" s="5">
        <f>IF(G71&lt;&gt;0,INT(2.4*((G71*100)-70)^1),0)</f>
        <v>758</v>
      </c>
      <c r="I71" s="19"/>
      <c r="J71" s="5">
        <f>IF(I71&lt;&gt;0,INT(56.0211*(I71-1.5)^1.05),0)</f>
        <v>0</v>
      </c>
      <c r="K71" s="61">
        <f>SUM(F71+H71+J71)</f>
        <v>1497</v>
      </c>
      <c r="L71" s="67">
        <f>SUM(F71+H71+J71)</f>
        <v>1497</v>
      </c>
      <c r="M71" s="67">
        <v>1499</v>
      </c>
      <c r="N71" s="67">
        <v>0</v>
      </c>
      <c r="O71" s="7">
        <f>SUM(L71+M71+N71)</f>
        <v>2996</v>
      </c>
      <c r="P71" s="42">
        <v>1</v>
      </c>
    </row>
    <row r="72" spans="1:16" x14ac:dyDescent="0.3">
      <c r="A72" s="96" t="s">
        <v>48</v>
      </c>
      <c r="B72" s="96" t="s">
        <v>49</v>
      </c>
      <c r="C72" s="5">
        <v>2006</v>
      </c>
      <c r="D72" s="51" t="s">
        <v>19</v>
      </c>
      <c r="E72" s="45">
        <v>9.7899999999999991</v>
      </c>
      <c r="F72" s="5">
        <f>IF(E72&lt;&gt;0,INT(8*(17.78-E72)^2.1),0)</f>
        <v>628</v>
      </c>
      <c r="G72" s="45">
        <v>3.47</v>
      </c>
      <c r="H72" s="5">
        <f>IF(G72&lt;&gt;0,INT(2.4*((G72*100)-70)^1),0)</f>
        <v>664</v>
      </c>
      <c r="I72" s="19"/>
      <c r="J72" s="5">
        <f>IF(I72&lt;&gt;0,INT(56.0211*(I72-1.5)^1.05),0)</f>
        <v>0</v>
      </c>
      <c r="K72" s="61">
        <f>SUM(F72+H72+J72)</f>
        <v>1292</v>
      </c>
      <c r="L72" s="67">
        <f>SUM(F72+H72+J72)</f>
        <v>1292</v>
      </c>
      <c r="M72" s="67">
        <v>0</v>
      </c>
      <c r="N72" s="67">
        <v>1189</v>
      </c>
      <c r="O72" s="7">
        <f>SUM(L72+M72+N72)</f>
        <v>2481</v>
      </c>
      <c r="P72" s="42">
        <v>2</v>
      </c>
    </row>
    <row r="73" spans="1:16" x14ac:dyDescent="0.3">
      <c r="A73" s="96" t="s">
        <v>148</v>
      </c>
      <c r="B73" s="96" t="s">
        <v>149</v>
      </c>
      <c r="C73" s="5">
        <v>2006</v>
      </c>
      <c r="D73" s="50" t="s">
        <v>125</v>
      </c>
      <c r="E73" s="45">
        <v>10.69</v>
      </c>
      <c r="F73" s="5">
        <f>IF(E73&lt;&gt;0,INT(8*(17.78-E73)^2.1),0)</f>
        <v>489</v>
      </c>
      <c r="G73" s="45">
        <v>3.03</v>
      </c>
      <c r="H73" s="5">
        <f>IF(G73&lt;&gt;0,INT(2.4*((G73*100)-70)^1),0)</f>
        <v>559</v>
      </c>
      <c r="I73" s="19"/>
      <c r="J73" s="5">
        <f>IF(I73&lt;&gt;0,INT(56.0211*(I73-1.5)^1.05),0)</f>
        <v>0</v>
      </c>
      <c r="K73" s="61">
        <f>SUM(F73+H73+J73)</f>
        <v>1048</v>
      </c>
      <c r="L73" s="67">
        <v>0</v>
      </c>
      <c r="M73" s="67">
        <v>1143</v>
      </c>
      <c r="N73" s="67">
        <v>1157</v>
      </c>
      <c r="O73" s="7">
        <f>SUM(L73+M73+N73)</f>
        <v>2300</v>
      </c>
      <c r="P73" s="42">
        <v>3</v>
      </c>
    </row>
    <row r="74" spans="1:16" x14ac:dyDescent="0.3">
      <c r="A74" s="95" t="s">
        <v>270</v>
      </c>
      <c r="B74" s="95" t="s">
        <v>221</v>
      </c>
      <c r="C74" s="5">
        <v>2007</v>
      </c>
      <c r="D74" s="50" t="s">
        <v>165</v>
      </c>
      <c r="E74" s="45">
        <v>10.84</v>
      </c>
      <c r="F74" s="5">
        <f>IF(E74&lt;&gt;0,INT(8*(17.78-E74)^2.1),0)</f>
        <v>467</v>
      </c>
      <c r="G74" s="130">
        <v>3.81</v>
      </c>
      <c r="H74" s="5">
        <f>IF(G74&lt;&gt;0,INT(2.4*((G74*100)-70)^1),0)</f>
        <v>746</v>
      </c>
      <c r="I74" s="19"/>
      <c r="J74" s="5">
        <f>IF(I74&lt;&gt;0,INT(56.0211*(I74-1.5)^1.05),0)</f>
        <v>0</v>
      </c>
      <c r="K74" s="61">
        <f>SUM(F74+H74+J74)</f>
        <v>1213</v>
      </c>
      <c r="L74" s="67">
        <f>SUM(F74+H74+J74)</f>
        <v>1213</v>
      </c>
      <c r="M74" s="67">
        <v>0</v>
      </c>
      <c r="N74" s="67">
        <v>956</v>
      </c>
      <c r="O74" s="7">
        <f>SUM(L74+M74+N74)</f>
        <v>2169</v>
      </c>
      <c r="P74" s="42">
        <v>4</v>
      </c>
    </row>
    <row r="75" spans="1:16" x14ac:dyDescent="0.3">
      <c r="A75" s="95" t="s">
        <v>193</v>
      </c>
      <c r="B75" s="95" t="s">
        <v>253</v>
      </c>
      <c r="C75" s="5">
        <v>2006</v>
      </c>
      <c r="D75" s="50" t="s">
        <v>125</v>
      </c>
      <c r="E75" s="45">
        <v>10.73</v>
      </c>
      <c r="F75" s="5">
        <f>IF(E75&lt;&gt;0,INT(8*(17.78-E75)^2.1),0)</f>
        <v>483</v>
      </c>
      <c r="G75" s="45">
        <v>2.91</v>
      </c>
      <c r="H75" s="5">
        <f>IF(G75&lt;&gt;0,INT(2.4*((G75*100)-70)^1),0)</f>
        <v>530</v>
      </c>
      <c r="I75" s="7"/>
      <c r="J75" s="5">
        <f>IF(I75&lt;&gt;0,INT(56.0211*(I75-1.5)^1.05),0)</f>
        <v>0</v>
      </c>
      <c r="K75" s="61">
        <f>SUM(F75+H75+J75)</f>
        <v>1013</v>
      </c>
      <c r="L75" s="67">
        <f>SUM(F75+H75+J75)</f>
        <v>1013</v>
      </c>
      <c r="M75" s="67">
        <v>0</v>
      </c>
      <c r="N75" s="67">
        <v>1102</v>
      </c>
      <c r="O75" s="7">
        <f>SUM(L75+M75+N75)</f>
        <v>2115</v>
      </c>
      <c r="P75" s="42">
        <v>5</v>
      </c>
    </row>
    <row r="76" spans="1:16" x14ac:dyDescent="0.3">
      <c r="A76" s="96" t="s">
        <v>267</v>
      </c>
      <c r="B76" s="96" t="s">
        <v>266</v>
      </c>
      <c r="C76" s="13">
        <v>2006</v>
      </c>
      <c r="D76" s="50" t="s">
        <v>165</v>
      </c>
      <c r="E76" s="45">
        <v>10.56</v>
      </c>
      <c r="F76" s="5">
        <f>IF(E76&lt;&gt;0,INT(8*(17.78-E76)^2.1),0)</f>
        <v>508</v>
      </c>
      <c r="G76" s="45">
        <v>2.91</v>
      </c>
      <c r="H76" s="5">
        <f>IF(G76&lt;&gt;0,INT(2.4*((G76*100)-70)^1),0)</f>
        <v>530</v>
      </c>
      <c r="I76" s="19"/>
      <c r="J76" s="5">
        <f>IF(I76&lt;&gt;0,INT(56.0211*(I76-1.5)^1.05),0)</f>
        <v>0</v>
      </c>
      <c r="K76" s="61">
        <f>SUM(F76+H76+J76)</f>
        <v>1038</v>
      </c>
      <c r="L76" s="67">
        <f>SUM(F76+H76+J76)</f>
        <v>1038</v>
      </c>
      <c r="M76" s="67">
        <v>0</v>
      </c>
      <c r="N76" s="67">
        <v>1067</v>
      </c>
      <c r="O76" s="7">
        <f>SUM(L76+M76+N76)</f>
        <v>2105</v>
      </c>
      <c r="P76" s="42">
        <v>6</v>
      </c>
    </row>
    <row r="77" spans="1:16" x14ac:dyDescent="0.3">
      <c r="A77" s="137" t="s">
        <v>179</v>
      </c>
      <c r="B77" s="137" t="s">
        <v>180</v>
      </c>
      <c r="C77" s="33">
        <v>2006</v>
      </c>
      <c r="D77" s="55" t="s">
        <v>165</v>
      </c>
      <c r="E77" s="45">
        <v>10.4</v>
      </c>
      <c r="F77" s="5">
        <f>IF(E77&lt;&gt;0,INT(8*(17.78-E77)^2.1),0)</f>
        <v>532</v>
      </c>
      <c r="G77" s="45">
        <v>2.68</v>
      </c>
      <c r="H77" s="5">
        <f>IF(G77&lt;&gt;0,INT(2.4*((G77*100)-70)^1),0)</f>
        <v>475</v>
      </c>
      <c r="I77" s="19"/>
      <c r="J77" s="5">
        <f>IF(I77&lt;&gt;0,INT(56.0211*(I77-1.5)^1.05),0)</f>
        <v>0</v>
      </c>
      <c r="K77" s="61">
        <f>SUM(F77+H77+J77)</f>
        <v>1007</v>
      </c>
      <c r="L77" s="67">
        <v>0</v>
      </c>
      <c r="M77" s="67">
        <v>1018</v>
      </c>
      <c r="N77" s="67">
        <v>1053</v>
      </c>
      <c r="O77" s="7">
        <f>SUM(L77+M77+N77)</f>
        <v>2071</v>
      </c>
      <c r="P77" s="42">
        <v>7</v>
      </c>
    </row>
    <row r="78" spans="1:16" x14ac:dyDescent="0.3">
      <c r="A78" s="97" t="s">
        <v>268</v>
      </c>
      <c r="B78" s="97" t="s">
        <v>269</v>
      </c>
      <c r="C78" s="40">
        <v>2006</v>
      </c>
      <c r="D78" s="50" t="s">
        <v>99</v>
      </c>
      <c r="E78" s="45">
        <v>10.65</v>
      </c>
      <c r="F78" s="5">
        <f>IF(E78&lt;&gt;0,INT(8*(17.78-E78)^2.1),0)</f>
        <v>494</v>
      </c>
      <c r="G78" s="45">
        <v>2.69</v>
      </c>
      <c r="H78" s="5">
        <f>IF(G78&lt;&gt;0,INT(2.4*((G78*100)-70)^1),0)</f>
        <v>477</v>
      </c>
      <c r="I78" s="19"/>
      <c r="J78" s="5">
        <f>IF(I78&lt;&gt;0,INT(56.0211*(I78-1.5)^1.05),0)</f>
        <v>0</v>
      </c>
      <c r="K78" s="61">
        <f>SUM(F78+H78+J78)</f>
        <v>971</v>
      </c>
      <c r="L78" s="67">
        <f>SUM(F78+H78+J78)</f>
        <v>971</v>
      </c>
      <c r="M78" s="67">
        <v>0</v>
      </c>
      <c r="N78" s="67">
        <v>999</v>
      </c>
      <c r="O78" s="7">
        <f>SUM(L78+M78+N78)</f>
        <v>1970</v>
      </c>
      <c r="P78" s="42">
        <v>8</v>
      </c>
    </row>
    <row r="79" spans="1:16" x14ac:dyDescent="0.3">
      <c r="A79" s="97" t="s">
        <v>78</v>
      </c>
      <c r="B79" s="97" t="s">
        <v>144</v>
      </c>
      <c r="C79" s="40">
        <v>2008</v>
      </c>
      <c r="D79" s="50" t="s">
        <v>125</v>
      </c>
      <c r="E79" s="19">
        <v>11.22</v>
      </c>
      <c r="F79" s="5">
        <f>IF(E79&lt;&gt;0,INT(8*(17.78-E79)^2.1),0)</f>
        <v>415</v>
      </c>
      <c r="G79" s="19">
        <v>2.64</v>
      </c>
      <c r="H79" s="5">
        <f>IF(G79&lt;&gt;0,INT(2.4*((G79*100)-70)^1),0)</f>
        <v>465</v>
      </c>
      <c r="I79" s="42"/>
      <c r="J79" s="5">
        <f>IF(I79&lt;&gt;0,INT(56.0211*(I79-1.5)^1.05),0)</f>
        <v>0</v>
      </c>
      <c r="K79" s="61">
        <f>SUM(F79+H79+J79)</f>
        <v>880</v>
      </c>
      <c r="L79" s="67">
        <v>0</v>
      </c>
      <c r="M79" s="67">
        <v>948</v>
      </c>
      <c r="N79" s="67">
        <v>985</v>
      </c>
      <c r="O79" s="7">
        <f>SUM(L79+M79+N79)</f>
        <v>1933</v>
      </c>
      <c r="P79" s="42">
        <v>9</v>
      </c>
    </row>
    <row r="80" spans="1:16" x14ac:dyDescent="0.3">
      <c r="A80" s="41" t="s">
        <v>252</v>
      </c>
      <c r="B80" s="41" t="s">
        <v>254</v>
      </c>
      <c r="C80" s="40">
        <v>2006</v>
      </c>
      <c r="D80" s="50" t="s">
        <v>125</v>
      </c>
      <c r="E80" s="19">
        <v>11.12</v>
      </c>
      <c r="F80" s="5">
        <f>IF(E80&lt;&gt;0,INT(8*(17.78-E80)^2.1),0)</f>
        <v>428</v>
      </c>
      <c r="G80" s="19">
        <v>2.77</v>
      </c>
      <c r="H80" s="5">
        <f>IF(G80&lt;&gt;0,INT(2.4*((G80*100)-70)^1),0)</f>
        <v>496</v>
      </c>
      <c r="I80" s="19"/>
      <c r="J80" s="5">
        <f>IF(I80&lt;&gt;0,INT(56.0211*(I80-1.5)^1.05),0)</f>
        <v>0</v>
      </c>
      <c r="K80" s="61">
        <f>SUM(F80+H80+J80)</f>
        <v>924</v>
      </c>
      <c r="L80" s="67">
        <f>SUM(F80+H80+J80)</f>
        <v>924</v>
      </c>
      <c r="M80" s="67">
        <v>0</v>
      </c>
      <c r="N80" s="67">
        <v>927</v>
      </c>
      <c r="O80" s="7">
        <f>SUM(L80+M80+N80)</f>
        <v>1851</v>
      </c>
      <c r="P80" s="42">
        <v>10</v>
      </c>
    </row>
    <row r="81" spans="1:16" x14ac:dyDescent="0.3">
      <c r="A81" s="97" t="s">
        <v>73</v>
      </c>
      <c r="B81" s="97" t="s">
        <v>147</v>
      </c>
      <c r="C81" s="40">
        <v>2006</v>
      </c>
      <c r="D81" s="50" t="s">
        <v>125</v>
      </c>
      <c r="E81" s="19">
        <v>11.25</v>
      </c>
      <c r="F81" s="5">
        <f>IF(E81&lt;&gt;0,INT(8*(17.78-E81)^2.1),0)</f>
        <v>411</v>
      </c>
      <c r="G81" s="19">
        <v>2.78</v>
      </c>
      <c r="H81" s="5">
        <f>IF(G81&lt;&gt;0,INT(2.4*((G81*100)-70)^1),0)</f>
        <v>499</v>
      </c>
      <c r="I81" s="19"/>
      <c r="J81" s="5">
        <f>IF(I81&lt;&gt;0,INT(56.0211*(I81-1.5)^1.05),0)</f>
        <v>0</v>
      </c>
      <c r="K81" s="61">
        <f>SUM(F81+H81+J81)</f>
        <v>910</v>
      </c>
      <c r="L81" s="67">
        <v>0</v>
      </c>
      <c r="M81" s="67">
        <v>915</v>
      </c>
      <c r="N81" s="67">
        <v>917</v>
      </c>
      <c r="O81" s="7">
        <f>SUM(L81+M81+N81)</f>
        <v>1832</v>
      </c>
      <c r="P81" s="42">
        <v>11</v>
      </c>
    </row>
    <row r="82" spans="1:16" x14ac:dyDescent="0.3">
      <c r="A82" s="98" t="s">
        <v>177</v>
      </c>
      <c r="B82" s="98" t="s">
        <v>178</v>
      </c>
      <c r="C82" s="32">
        <v>2006</v>
      </c>
      <c r="D82" s="55" t="s">
        <v>165</v>
      </c>
      <c r="E82" s="19">
        <v>10.49</v>
      </c>
      <c r="F82" s="5">
        <f>IF(E82&lt;&gt;0,INT(8*(17.78-E82)^2.1),0)</f>
        <v>518</v>
      </c>
      <c r="G82" s="19">
        <v>2.5</v>
      </c>
      <c r="H82" s="5">
        <f>IF(G82&lt;&gt;0,INT(2.4*((G82*100)-70)^1),0)</f>
        <v>432</v>
      </c>
      <c r="I82" s="19"/>
      <c r="J82" s="5">
        <f>IF(I82&lt;&gt;0,INT(56.0211*(I82-1.5)^1.05),0)</f>
        <v>0</v>
      </c>
      <c r="K82" s="61">
        <f>SUM(F82+H82+J82)</f>
        <v>950</v>
      </c>
      <c r="L82" s="67">
        <f>SUM(F82+H82+J82)</f>
        <v>950</v>
      </c>
      <c r="M82" s="67">
        <v>866</v>
      </c>
      <c r="N82" s="67">
        <v>0</v>
      </c>
      <c r="O82" s="7">
        <f>SUM(L82+M82+N82)</f>
        <v>1816</v>
      </c>
      <c r="P82" s="42">
        <v>12</v>
      </c>
    </row>
    <row r="83" spans="1:16" x14ac:dyDescent="0.3">
      <c r="A83" s="96" t="s">
        <v>150</v>
      </c>
      <c r="B83" s="96" t="s">
        <v>151</v>
      </c>
      <c r="C83" s="5">
        <v>2006</v>
      </c>
      <c r="D83" s="50" t="s">
        <v>125</v>
      </c>
      <c r="E83" s="19">
        <v>10.87</v>
      </c>
      <c r="F83" s="5">
        <f>IF(E83&lt;&gt;0,INT(8*(17.78-E83)^2.1),0)</f>
        <v>463</v>
      </c>
      <c r="G83" s="19">
        <v>2.59</v>
      </c>
      <c r="H83" s="5">
        <f>IF(G83&lt;&gt;0,INT(2.4*((G83*100)-70)^1),0)</f>
        <v>453</v>
      </c>
      <c r="I83" s="19"/>
      <c r="J83" s="5">
        <f>IF(I83&lt;&gt;0,INT(56.0211*(I83-1.5)^1.05),0)</f>
        <v>0</v>
      </c>
      <c r="K83" s="61">
        <f>SUM(F83+H83+J83)</f>
        <v>916</v>
      </c>
      <c r="L83" s="67">
        <f>SUM(F83+H83+J83)</f>
        <v>916</v>
      </c>
      <c r="M83" s="67">
        <v>887</v>
      </c>
      <c r="N83" s="67">
        <v>0</v>
      </c>
      <c r="O83" s="7">
        <f>SUM(L83+M83+N83)</f>
        <v>1803</v>
      </c>
      <c r="P83" s="42">
        <v>13</v>
      </c>
    </row>
    <row r="84" spans="1:16" x14ac:dyDescent="0.3">
      <c r="A84" s="95" t="s">
        <v>166</v>
      </c>
      <c r="B84" s="95" t="s">
        <v>273</v>
      </c>
      <c r="C84" s="5">
        <v>2007</v>
      </c>
      <c r="D84" s="134" t="s">
        <v>125</v>
      </c>
      <c r="E84" s="19">
        <v>11.41</v>
      </c>
      <c r="F84" s="5">
        <f>IF(E84&lt;&gt;0,INT(8*(17.78-E84)^2.1),0)</f>
        <v>390</v>
      </c>
      <c r="G84" s="19">
        <v>2.5</v>
      </c>
      <c r="H84" s="5">
        <f>IF(G85&lt;&gt;0,INT(2.4*((G85*100)-70)^1),0)</f>
        <v>482</v>
      </c>
      <c r="I84" s="19"/>
      <c r="J84" s="5">
        <f>IF(I84&lt;&gt;0,INT(56.0211*(I84-1.5)^1.05),0)</f>
        <v>0</v>
      </c>
      <c r="K84" s="61">
        <f>SUM(F84+H84+J84)</f>
        <v>872</v>
      </c>
      <c r="L84" s="67">
        <f>SUM(F84+H84+J84)</f>
        <v>872</v>
      </c>
      <c r="M84" s="67">
        <v>0</v>
      </c>
      <c r="N84" s="67">
        <v>868</v>
      </c>
      <c r="O84" s="7">
        <f>SUM(L84+M84+N84)</f>
        <v>1740</v>
      </c>
      <c r="P84" s="42">
        <v>14</v>
      </c>
    </row>
    <row r="85" spans="1:16" x14ac:dyDescent="0.3">
      <c r="A85" s="98" t="s">
        <v>171</v>
      </c>
      <c r="B85" s="98" t="s">
        <v>172</v>
      </c>
      <c r="C85" s="32">
        <v>2008</v>
      </c>
      <c r="D85" s="94" t="s">
        <v>165</v>
      </c>
      <c r="E85" s="19">
        <v>11.5</v>
      </c>
      <c r="F85" s="5">
        <f>IF(E85&lt;&gt;0,INT(8*(17.78-E85)^2.1),0)</f>
        <v>379</v>
      </c>
      <c r="G85" s="19">
        <v>2.71</v>
      </c>
      <c r="H85" s="5">
        <f>IF(G85&lt;&gt;0,INT(2.4*((G85*100)-70)^1),0)</f>
        <v>482</v>
      </c>
      <c r="I85" s="19"/>
      <c r="J85" s="5">
        <f>IF(I85&lt;&gt;0,INT(56.0211*(I85-1.5)^1.05),0)</f>
        <v>0</v>
      </c>
      <c r="K85" s="61">
        <f>SUM(F85+H85+J85)</f>
        <v>861</v>
      </c>
      <c r="L85" s="67">
        <f>SUM(F85+H85+J85)</f>
        <v>861</v>
      </c>
      <c r="M85" s="67">
        <v>861</v>
      </c>
      <c r="N85" s="67">
        <v>0</v>
      </c>
      <c r="O85" s="7">
        <f>SUM(L85+M85+N85)</f>
        <v>1722</v>
      </c>
      <c r="P85" s="42">
        <v>15</v>
      </c>
    </row>
    <row r="86" spans="1:16" x14ac:dyDescent="0.3">
      <c r="A86" s="98" t="s">
        <v>174</v>
      </c>
      <c r="B86" s="98" t="s">
        <v>175</v>
      </c>
      <c r="C86" s="32">
        <v>2007</v>
      </c>
      <c r="D86" s="55" t="s">
        <v>165</v>
      </c>
      <c r="E86" s="19">
        <v>11.54</v>
      </c>
      <c r="F86" s="5">
        <f>IF(E86&lt;&gt;0,INT(8*(17.78-E86)^2.1),0)</f>
        <v>374</v>
      </c>
      <c r="G86" s="19">
        <v>2.42</v>
      </c>
      <c r="H86" s="5">
        <f>IF(G86&lt;&gt;0,INT(2.4*((G86*100)-70)^1),0)</f>
        <v>412</v>
      </c>
      <c r="I86" s="19"/>
      <c r="J86" s="5">
        <f>IF(I86&lt;&gt;0,INT(56.0211*(I86-1.5)^1.05),0)</f>
        <v>0</v>
      </c>
      <c r="K86" s="61">
        <f>SUM(F86+H86+J86)</f>
        <v>786</v>
      </c>
      <c r="L86" s="67">
        <v>0</v>
      </c>
      <c r="M86" s="67">
        <v>812</v>
      </c>
      <c r="N86" s="67">
        <v>797</v>
      </c>
      <c r="O86" s="7">
        <f>SUM(L86+M86+N86)</f>
        <v>1609</v>
      </c>
      <c r="P86" s="42">
        <v>16</v>
      </c>
    </row>
    <row r="87" spans="1:16" x14ac:dyDescent="0.3">
      <c r="A87" s="96" t="s">
        <v>56</v>
      </c>
      <c r="B87" s="96" t="s">
        <v>57</v>
      </c>
      <c r="C87" s="5">
        <v>2008</v>
      </c>
      <c r="D87" s="50" t="s">
        <v>19</v>
      </c>
      <c r="E87" s="19">
        <v>11.5</v>
      </c>
      <c r="F87" s="5">
        <f>IF(E87&lt;&gt;0,INT(8*(17.78-E87)^2.1),0)</f>
        <v>379</v>
      </c>
      <c r="G87" s="19">
        <v>2.2599999999999998</v>
      </c>
      <c r="H87" s="5">
        <f>IF(G87&lt;&gt;0,INT(2.4*((G87*100)-70)^1),0)</f>
        <v>374</v>
      </c>
      <c r="I87" s="19"/>
      <c r="J87" s="5">
        <f>IF(I87&lt;&gt;0,INT(56.0211*(I87-1.5)^1.05),0)</f>
        <v>0</v>
      </c>
      <c r="K87" s="61">
        <f>SUM(F87+H87+J87)</f>
        <v>753</v>
      </c>
      <c r="L87" s="67">
        <f>SUM(F87+H87+J87)</f>
        <v>753</v>
      </c>
      <c r="M87" s="67">
        <v>0</v>
      </c>
      <c r="N87" s="67">
        <v>828</v>
      </c>
      <c r="O87" s="7">
        <f>SUM(L87+M87+N87)</f>
        <v>1581</v>
      </c>
      <c r="P87" s="42">
        <v>17</v>
      </c>
    </row>
    <row r="88" spans="1:16" x14ac:dyDescent="0.3">
      <c r="A88" s="11" t="s">
        <v>121</v>
      </c>
      <c r="B88" s="11" t="s">
        <v>152</v>
      </c>
      <c r="C88" s="5">
        <v>2006</v>
      </c>
      <c r="D88" s="50" t="s">
        <v>125</v>
      </c>
      <c r="E88" s="19"/>
      <c r="F88" s="5">
        <f>IF(E88&lt;&gt;0,INT(8*(17.78-E88)^2.1),0)</f>
        <v>0</v>
      </c>
      <c r="G88" s="19"/>
      <c r="H88" s="5">
        <f>IF(G88&lt;&gt;0,INT(2.4*((G88*100)-70)^1),0)</f>
        <v>0</v>
      </c>
      <c r="I88" s="19"/>
      <c r="J88" s="5">
        <f>IF(I88&lt;&gt;0,INT(56.0211*(I88-1.5)^1.05),0)</f>
        <v>0</v>
      </c>
      <c r="K88" s="61">
        <f>SUM(F88+H88+J88)</f>
        <v>0</v>
      </c>
      <c r="L88" s="67">
        <f>SUM(F88+H88+J88)</f>
        <v>0</v>
      </c>
      <c r="M88" s="67">
        <v>638</v>
      </c>
      <c r="N88" s="67">
        <v>639</v>
      </c>
      <c r="O88" s="7">
        <f>SUM(L88+M88+N88)</f>
        <v>1277</v>
      </c>
      <c r="P88" s="42">
        <v>18</v>
      </c>
    </row>
    <row r="89" spans="1:16" x14ac:dyDescent="0.3">
      <c r="A89" s="11" t="s">
        <v>54</v>
      </c>
      <c r="B89" s="11" t="s">
        <v>55</v>
      </c>
      <c r="C89" s="5">
        <v>2008</v>
      </c>
      <c r="D89" s="51" t="s">
        <v>19</v>
      </c>
      <c r="E89" s="19"/>
      <c r="F89" s="5">
        <f>IF(E89&lt;&gt;0,INT(8*(17.78-E89)^2.1),0)</f>
        <v>0</v>
      </c>
      <c r="G89" s="19"/>
      <c r="H89" s="5">
        <f>IF(G89&lt;&gt;0,INT(2.4*((G89*100)-70)^1),0)</f>
        <v>0</v>
      </c>
      <c r="I89" s="42"/>
      <c r="J89" s="5">
        <f>IF(I89&lt;&gt;0,INT(56.0211*(I89-1.5)^1.05),0)</f>
        <v>0</v>
      </c>
      <c r="K89" s="61">
        <f>SUM(F89+H89+J89)</f>
        <v>0</v>
      </c>
      <c r="L89" s="67">
        <f>SUM(F89+H89+J89)</f>
        <v>0</v>
      </c>
      <c r="M89" s="67">
        <v>604</v>
      </c>
      <c r="N89" s="67">
        <v>608</v>
      </c>
      <c r="O89" s="7">
        <f>SUM(L89+M89+N89)</f>
        <v>1212</v>
      </c>
      <c r="P89" s="42">
        <v>19</v>
      </c>
    </row>
    <row r="90" spans="1:16" x14ac:dyDescent="0.3">
      <c r="A90" s="95" t="s">
        <v>252</v>
      </c>
      <c r="B90" s="95" t="s">
        <v>274</v>
      </c>
      <c r="C90" s="5">
        <v>2008</v>
      </c>
      <c r="D90" s="50" t="s">
        <v>165</v>
      </c>
      <c r="E90" s="19">
        <v>12.08</v>
      </c>
      <c r="F90" s="5">
        <f>IF(E90&lt;&gt;0,INT(8*(17.78-E90)^2.1),0)</f>
        <v>309</v>
      </c>
      <c r="G90" s="19">
        <v>2.35</v>
      </c>
      <c r="H90" s="5">
        <f>IF(G91&lt;&gt;0,INT(2.4*((G91*100)-70)^1),0)</f>
        <v>0</v>
      </c>
      <c r="I90" s="19"/>
      <c r="J90" s="5">
        <f>IF(I90&lt;&gt;0,INT(56.0211*(I90-1.5)^1.05),0)</f>
        <v>0</v>
      </c>
      <c r="K90" s="61">
        <f>SUM(F90+H90+J90)</f>
        <v>309</v>
      </c>
      <c r="L90" s="67">
        <f>SUM(F90+H90+J90)</f>
        <v>309</v>
      </c>
      <c r="M90" s="67">
        <v>0</v>
      </c>
      <c r="N90" s="67">
        <v>723</v>
      </c>
      <c r="O90" s="7">
        <f>SUM(L90+M90+N90)</f>
        <v>1032</v>
      </c>
      <c r="P90" s="42">
        <v>20</v>
      </c>
    </row>
    <row r="91" spans="1:16" x14ac:dyDescent="0.3">
      <c r="A91" s="96" t="s">
        <v>52</v>
      </c>
      <c r="B91" s="96" t="s">
        <v>53</v>
      </c>
      <c r="C91" s="5">
        <v>2008</v>
      </c>
      <c r="D91" s="50" t="s">
        <v>19</v>
      </c>
      <c r="E91" s="19"/>
      <c r="F91" s="5">
        <f>IF(E91&lt;&gt;0,INT(8*(17.78-E91)^2.1),0)</f>
        <v>0</v>
      </c>
      <c r="G91" s="19"/>
      <c r="H91" s="5">
        <f>IF(G91&lt;&gt;0,INT(2.4*((G91*100)-70)^1),0)</f>
        <v>0</v>
      </c>
      <c r="I91" s="42"/>
      <c r="J91" s="5">
        <f>IF(I91&lt;&gt;0,INT(56.0211*(I91-1.5)^1.05),0)</f>
        <v>0</v>
      </c>
      <c r="K91" s="61">
        <f>SUM(F91+H91+J91)</f>
        <v>0</v>
      </c>
      <c r="L91" s="67">
        <f>SUM(F91+H91+J91)</f>
        <v>0</v>
      </c>
      <c r="M91" s="67">
        <v>906</v>
      </c>
      <c r="N91" s="67">
        <v>0</v>
      </c>
      <c r="O91" s="7">
        <f>SUM(L91+M91+N91)</f>
        <v>906</v>
      </c>
      <c r="P91" s="42">
        <v>21</v>
      </c>
    </row>
    <row r="92" spans="1:16" x14ac:dyDescent="0.3">
      <c r="A92" s="7" t="s">
        <v>271</v>
      </c>
      <c r="B92" s="7" t="s">
        <v>272</v>
      </c>
      <c r="C92" s="5">
        <v>2006</v>
      </c>
      <c r="D92" s="50" t="s">
        <v>125</v>
      </c>
      <c r="E92" s="19"/>
      <c r="F92" s="5">
        <f>IF(E92&lt;&gt;0,INT(8*(17.78-E92)^2.1),0)</f>
        <v>0</v>
      </c>
      <c r="G92" s="19"/>
      <c r="H92" s="5">
        <f>IF(G93&lt;&gt;0,INT(2.4*((G93*100)-70)^1),0)</f>
        <v>0</v>
      </c>
      <c r="I92" s="19"/>
      <c r="J92" s="5">
        <f>IF(I92&lt;&gt;0,INT(56.0211*(I92-1.5)^1.05),0)</f>
        <v>0</v>
      </c>
      <c r="K92" s="61">
        <f>SUM(F92+H92+J92)</f>
        <v>0</v>
      </c>
      <c r="L92" s="67">
        <f>SUM(F92+H92+J92)</f>
        <v>0</v>
      </c>
      <c r="M92" s="67">
        <v>0</v>
      </c>
      <c r="N92" s="67">
        <v>879</v>
      </c>
      <c r="O92" s="7">
        <f>SUM(L92+M92+N92)</f>
        <v>879</v>
      </c>
      <c r="P92" s="42">
        <v>22</v>
      </c>
    </row>
    <row r="93" spans="1:16" x14ac:dyDescent="0.3">
      <c r="A93" s="128" t="s">
        <v>168</v>
      </c>
      <c r="B93" s="128" t="s">
        <v>169</v>
      </c>
      <c r="C93" s="33">
        <v>2008</v>
      </c>
      <c r="D93" s="55" t="s">
        <v>165</v>
      </c>
      <c r="E93" s="19"/>
      <c r="F93" s="5">
        <f>IF(E93&lt;&gt;0,INT(8*(17.78-E93)^2.1),0)</f>
        <v>0</v>
      </c>
      <c r="G93" s="19"/>
      <c r="H93" s="5">
        <f>IF(G93&lt;&gt;0,INT(2.4*((G93*100)-70)^1),0)</f>
        <v>0</v>
      </c>
      <c r="I93" s="42"/>
      <c r="J93" s="5">
        <f>IF(I93&lt;&gt;0,INT(56.0211*(I93-1.5)^1.05),0)</f>
        <v>0</v>
      </c>
      <c r="K93" s="61">
        <f>SUM(F93+H93+J93)</f>
        <v>0</v>
      </c>
      <c r="L93" s="67">
        <f>SUM(F93+H93+J93)</f>
        <v>0</v>
      </c>
      <c r="M93" s="67">
        <v>466</v>
      </c>
      <c r="N93" s="67">
        <v>389</v>
      </c>
      <c r="O93" s="7">
        <f>SUM(L93+M93+N93)</f>
        <v>855</v>
      </c>
      <c r="P93" s="42">
        <v>23</v>
      </c>
    </row>
    <row r="94" spans="1:16" x14ac:dyDescent="0.3">
      <c r="A94" s="100" t="s">
        <v>58</v>
      </c>
      <c r="B94" s="100" t="s">
        <v>59</v>
      </c>
      <c r="C94" s="40">
        <v>2009</v>
      </c>
      <c r="D94" s="50" t="s">
        <v>19</v>
      </c>
      <c r="E94" s="19"/>
      <c r="F94" s="5">
        <f>IF(E94&lt;&gt;0,INT(8*(17.78-E94)^2.1),0)</f>
        <v>0</v>
      </c>
      <c r="G94" s="19">
        <v>1.77</v>
      </c>
      <c r="H94" s="5">
        <f>IF(G94&lt;&gt;0,INT(2.4*((G94*100)-70)^1),0)</f>
        <v>256</v>
      </c>
      <c r="I94" s="42"/>
      <c r="J94" s="5">
        <f>IF(I94&lt;&gt;0,INT(56.0211*(I94-1.5)^1.05),0)</f>
        <v>0</v>
      </c>
      <c r="K94" s="61">
        <f>SUM(F94+H94+J94)</f>
        <v>256</v>
      </c>
      <c r="L94" s="67">
        <f>SUM(F94+H94+J94)</f>
        <v>256</v>
      </c>
      <c r="M94" s="67">
        <v>595</v>
      </c>
      <c r="N94" s="67">
        <v>0</v>
      </c>
      <c r="O94" s="7">
        <f>SUM(L94+M94+N94)</f>
        <v>851</v>
      </c>
      <c r="P94" s="42">
        <v>24</v>
      </c>
    </row>
    <row r="95" spans="1:16" x14ac:dyDescent="0.3">
      <c r="A95" s="30" t="s">
        <v>111</v>
      </c>
      <c r="B95" s="30" t="s">
        <v>176</v>
      </c>
      <c r="C95" s="33">
        <v>2007</v>
      </c>
      <c r="D95" s="55" t="s">
        <v>165</v>
      </c>
      <c r="E95" s="19"/>
      <c r="F95" s="5">
        <f>IF(E95&lt;&gt;0,INT(8*(17.78-E95)^2.1),0)</f>
        <v>0</v>
      </c>
      <c r="G95" s="19"/>
      <c r="H95" s="5">
        <f>IF(G95&lt;&gt;0,INT(2.4*((G95*100)-70)^1),0)</f>
        <v>0</v>
      </c>
      <c r="I95" s="19"/>
      <c r="J95" s="5">
        <f>IF(I95&lt;&gt;0,INT(56.0211*(I95-1.5)^1.05),0)</f>
        <v>0</v>
      </c>
      <c r="K95" s="61">
        <f>SUM(F95+H95+J95)</f>
        <v>0</v>
      </c>
      <c r="L95" s="67">
        <f>SUM(F95+H95+J95)</f>
        <v>0</v>
      </c>
      <c r="M95" s="67">
        <v>756</v>
      </c>
      <c r="N95" s="67">
        <v>0</v>
      </c>
      <c r="O95" s="7">
        <f>SUM(L95+M95+N95)</f>
        <v>756</v>
      </c>
      <c r="P95" s="42">
        <v>25</v>
      </c>
    </row>
    <row r="96" spans="1:16" x14ac:dyDescent="0.3">
      <c r="A96" s="108" t="s">
        <v>77</v>
      </c>
      <c r="B96" s="108" t="s">
        <v>317</v>
      </c>
      <c r="C96" s="44">
        <v>2007</v>
      </c>
      <c r="D96" s="53" t="s">
        <v>165</v>
      </c>
      <c r="E96" s="43">
        <v>11.94</v>
      </c>
      <c r="F96" s="25">
        <f>IF(E96&lt;&gt;0,INT(8*(17.78-E96)^2.1),0)</f>
        <v>325</v>
      </c>
      <c r="G96" s="43">
        <v>2.42</v>
      </c>
      <c r="H96" s="5">
        <f>IF(G96&lt;&gt;0,INT(2.4*((G96*100)-70)^1),0)</f>
        <v>412</v>
      </c>
      <c r="I96" s="42"/>
      <c r="J96" s="5">
        <f>IF(I96&lt;&gt;0,INT(56.0211*(I96-1.5)^1.05),0)</f>
        <v>0</v>
      </c>
      <c r="K96" s="61">
        <f>SUM(F96+H96+J96)</f>
        <v>737</v>
      </c>
      <c r="L96" s="67">
        <f>SUM(F96+H96+J96)</f>
        <v>737</v>
      </c>
      <c r="M96" s="67">
        <v>0</v>
      </c>
      <c r="N96" s="67">
        <v>0</v>
      </c>
      <c r="O96" s="7">
        <f>SUM(L96+M96+N96)</f>
        <v>737</v>
      </c>
      <c r="P96" s="42">
        <v>26</v>
      </c>
    </row>
    <row r="97" spans="1:16" x14ac:dyDescent="0.3">
      <c r="A97" s="110" t="s">
        <v>90</v>
      </c>
      <c r="B97" s="110" t="s">
        <v>170</v>
      </c>
      <c r="C97" s="32">
        <v>2008</v>
      </c>
      <c r="D97" s="55" t="s">
        <v>165</v>
      </c>
      <c r="E97" s="19"/>
      <c r="F97" s="5">
        <f>IF(E97&lt;&gt;0,INT(8*(17.78-E97)^2.1),0)</f>
        <v>0</v>
      </c>
      <c r="G97" s="19"/>
      <c r="H97" s="5">
        <f>IF(G97&lt;&gt;0,INT(2.4*((G97*100)-70)^1),0)</f>
        <v>0</v>
      </c>
      <c r="I97" s="42"/>
      <c r="J97" s="5">
        <f>IF(I97&lt;&gt;0,INT(56.0211*(I97-1.5)^1.05),0)</f>
        <v>0</v>
      </c>
      <c r="K97" s="61">
        <f>SUM(F97+H97+J97)</f>
        <v>0</v>
      </c>
      <c r="L97" s="67">
        <f>SUM(F97+H97+J97)</f>
        <v>0</v>
      </c>
      <c r="M97" s="67">
        <v>596</v>
      </c>
      <c r="N97" s="67">
        <v>0</v>
      </c>
      <c r="O97" s="7">
        <f>SUM(L97+M97+N97)</f>
        <v>596</v>
      </c>
      <c r="P97" s="42">
        <v>27</v>
      </c>
    </row>
    <row r="98" spans="1:16" x14ac:dyDescent="0.3">
      <c r="A98" s="11" t="s">
        <v>50</v>
      </c>
      <c r="B98" s="11" t="s">
        <v>51</v>
      </c>
      <c r="C98" s="5">
        <v>2007</v>
      </c>
      <c r="D98" s="50" t="s">
        <v>19</v>
      </c>
      <c r="E98" s="19"/>
      <c r="F98" s="5">
        <f>IF(E98&lt;&gt;0,INT(8*(17.78-E98)^2.1),0)</f>
        <v>0</v>
      </c>
      <c r="G98" s="19"/>
      <c r="H98" s="5">
        <f>IF(G98&lt;&gt;0,INT(2.4*((G98*100)-70)^1),0)</f>
        <v>0</v>
      </c>
      <c r="I98" s="19"/>
      <c r="J98" s="5">
        <f>IF(I98&lt;&gt;0,INT(56.0211*(I98-1.5)^1.05),0)</f>
        <v>0</v>
      </c>
      <c r="K98" s="61">
        <f>SUM(F98+H98+J98)</f>
        <v>0</v>
      </c>
      <c r="L98" s="67">
        <f>SUM(F98+H98+J98)</f>
        <v>0</v>
      </c>
      <c r="M98" s="67">
        <v>595</v>
      </c>
      <c r="N98" s="67">
        <v>0</v>
      </c>
      <c r="O98" s="7">
        <f>SUM(L98+M98+N98)</f>
        <v>595</v>
      </c>
      <c r="P98" s="42">
        <v>28</v>
      </c>
    </row>
    <row r="99" spans="1:16" x14ac:dyDescent="0.3">
      <c r="A99" s="110" t="s">
        <v>168</v>
      </c>
      <c r="B99" s="110" t="s">
        <v>173</v>
      </c>
      <c r="C99" s="32">
        <v>2008</v>
      </c>
      <c r="D99" s="55" t="s">
        <v>165</v>
      </c>
      <c r="E99" s="19"/>
      <c r="F99" s="5">
        <f>IF(E99&lt;&gt;0,INT(8*(17.78-E99)^2.1),0)</f>
        <v>0</v>
      </c>
      <c r="G99" s="19"/>
      <c r="H99" s="5">
        <f>IF(G99&lt;&gt;0,INT(2.4*((G99*100)-70)^1),0)</f>
        <v>0</v>
      </c>
      <c r="I99" s="42"/>
      <c r="J99" s="5">
        <f>IF(I99&lt;&gt;0,INT(56.0211*(I99-1.5)^1.05),0)</f>
        <v>0</v>
      </c>
      <c r="K99" s="61">
        <f>SUM(F99+H99+J99)</f>
        <v>0</v>
      </c>
      <c r="L99" s="67">
        <f>SUM(F99+H99+J99)</f>
        <v>0</v>
      </c>
      <c r="M99" s="67">
        <v>592</v>
      </c>
      <c r="N99" s="67">
        <v>0</v>
      </c>
      <c r="O99" s="7">
        <f>SUM(L99+M99+N99)</f>
        <v>592</v>
      </c>
      <c r="P99" s="42">
        <v>29</v>
      </c>
    </row>
    <row r="100" spans="1:16" x14ac:dyDescent="0.3">
      <c r="A100" s="98" t="s">
        <v>271</v>
      </c>
      <c r="B100" s="98" t="s">
        <v>314</v>
      </c>
      <c r="C100" s="32">
        <v>2007</v>
      </c>
      <c r="D100" s="55" t="s">
        <v>125</v>
      </c>
      <c r="E100" s="19">
        <v>11.94</v>
      </c>
      <c r="F100" s="5">
        <f>IF(E100&lt;&gt;0,INT(8*(17.78-E100)^2.1),0)</f>
        <v>325</v>
      </c>
      <c r="G100" s="19">
        <v>1.81</v>
      </c>
      <c r="H100" s="5">
        <f>IF(G100&lt;&gt;0,INT(2.4*((G100*100)-70)^1),0)</f>
        <v>266</v>
      </c>
      <c r="I100" s="42"/>
      <c r="J100" s="5">
        <f>IF(I100&lt;&gt;0,INT(56.0211*(I100-1.5)^1.05),0)</f>
        <v>0</v>
      </c>
      <c r="K100" s="61">
        <f>SUM(F100+H100+J100)</f>
        <v>591</v>
      </c>
      <c r="L100" s="67">
        <f>SUM(F100+H100+J100)</f>
        <v>591</v>
      </c>
      <c r="M100" s="67">
        <v>0</v>
      </c>
      <c r="N100" s="67">
        <v>0</v>
      </c>
      <c r="O100" s="7">
        <f>SUM(L100+M100+N100)</f>
        <v>591</v>
      </c>
      <c r="P100" s="42">
        <v>30</v>
      </c>
    </row>
    <row r="101" spans="1:16" x14ac:dyDescent="0.3">
      <c r="A101" s="96" t="s">
        <v>60</v>
      </c>
      <c r="B101" s="96" t="s">
        <v>61</v>
      </c>
      <c r="C101" s="5">
        <v>2009</v>
      </c>
      <c r="D101" s="50" t="s">
        <v>19</v>
      </c>
      <c r="E101" s="19">
        <v>15.54</v>
      </c>
      <c r="F101" s="5">
        <f>IF(E101&lt;&gt;0,INT(8*(17.78-E101)^2.1),0)</f>
        <v>43</v>
      </c>
      <c r="G101" s="19">
        <v>1.55</v>
      </c>
      <c r="H101" s="5">
        <f>IF(G101&lt;&gt;0,INT(2.4*((G101*100)-70)^1),0)</f>
        <v>204</v>
      </c>
      <c r="I101" s="19"/>
      <c r="J101" s="5">
        <f>IF(I101&lt;&gt;0,INT(56.0211*(I101-1.5)^1.05),0)</f>
        <v>0</v>
      </c>
      <c r="K101" s="61">
        <f>SUM(F101+H101+J101)</f>
        <v>247</v>
      </c>
      <c r="L101" s="67">
        <f>SUM(F101+H101+J101)</f>
        <v>247</v>
      </c>
      <c r="M101" s="67">
        <v>333</v>
      </c>
      <c r="N101" s="67">
        <v>0</v>
      </c>
      <c r="O101" s="7">
        <f>SUM(L101+M101+N101)</f>
        <v>580</v>
      </c>
      <c r="P101" s="42">
        <v>31</v>
      </c>
    </row>
    <row r="102" spans="1:16" x14ac:dyDescent="0.3">
      <c r="A102" s="7" t="s">
        <v>126</v>
      </c>
      <c r="B102" s="7" t="s">
        <v>275</v>
      </c>
      <c r="C102" s="5">
        <v>2008</v>
      </c>
      <c r="D102" s="50" t="s">
        <v>165</v>
      </c>
      <c r="E102" s="19"/>
      <c r="F102" s="5">
        <f>IF(E102&lt;&gt;0,INT(8*(17.78-E102)^2.1),0)</f>
        <v>0</v>
      </c>
      <c r="G102" s="19"/>
      <c r="H102" s="5">
        <f>IF(G103&lt;&gt;0,INT(2.4*((G103*100)-70)^1),0)</f>
        <v>0</v>
      </c>
      <c r="I102" s="19"/>
      <c r="J102" s="5">
        <f>IF(I102&lt;&gt;0,INT(56.0211*(I102-1.5)^1.05),0)</f>
        <v>0</v>
      </c>
      <c r="K102" s="61">
        <f>SUM(F102+H102+J102)</f>
        <v>0</v>
      </c>
      <c r="L102" s="67">
        <f>SUM(F102+H102+J102)</f>
        <v>0</v>
      </c>
      <c r="M102" s="67">
        <v>0</v>
      </c>
      <c r="N102" s="67">
        <v>516</v>
      </c>
      <c r="O102" s="7">
        <f>SUM(L102+M102+N102)</f>
        <v>516</v>
      </c>
      <c r="P102" s="42">
        <v>32</v>
      </c>
    </row>
    <row r="103" spans="1:16" x14ac:dyDescent="0.3">
      <c r="A103" s="29" t="s">
        <v>166</v>
      </c>
      <c r="B103" s="29" t="s">
        <v>167</v>
      </c>
      <c r="C103" s="32">
        <v>2008</v>
      </c>
      <c r="D103" s="55" t="s">
        <v>165</v>
      </c>
      <c r="E103" s="19"/>
      <c r="F103" s="5">
        <f>IF(E103&lt;&gt;0,INT(8*(17.78-E103)^2.1),0)</f>
        <v>0</v>
      </c>
      <c r="G103" s="19"/>
      <c r="H103" s="5">
        <f>IF(G103&lt;&gt;0,INT(2.4*((G103*100)-70)^1),0)</f>
        <v>0</v>
      </c>
      <c r="I103" s="42"/>
      <c r="J103" s="5">
        <f>IF(I103&lt;&gt;0,INT(56.0211*(I103-1.5)^1.05),0)</f>
        <v>0</v>
      </c>
      <c r="K103" s="61">
        <f>SUM(F103+H103+J103)</f>
        <v>0</v>
      </c>
      <c r="L103" s="67">
        <f>SUM(F103+H103+J103)</f>
        <v>0</v>
      </c>
      <c r="M103" s="67">
        <v>373</v>
      </c>
      <c r="N103" s="67">
        <v>0</v>
      </c>
      <c r="O103" s="7">
        <f>SUM(L103+M103+N103)</f>
        <v>373</v>
      </c>
      <c r="P103" s="42">
        <v>33</v>
      </c>
    </row>
    <row r="104" spans="1:16" x14ac:dyDescent="0.3">
      <c r="A104" s="96" t="s">
        <v>78</v>
      </c>
      <c r="B104" s="96" t="s">
        <v>316</v>
      </c>
      <c r="C104" s="5">
        <v>2008</v>
      </c>
      <c r="D104" s="50" t="s">
        <v>165</v>
      </c>
      <c r="E104" s="19">
        <v>13.29</v>
      </c>
      <c r="F104" s="5">
        <f>IF(E104&lt;&gt;0,INT(8*(17.78-E104)^2.1),0)</f>
        <v>187</v>
      </c>
      <c r="G104" s="19"/>
      <c r="H104" s="5">
        <f>IF(G104&lt;&gt;0,INT(2.4*((G104*100)-70)^1),0)</f>
        <v>0</v>
      </c>
      <c r="I104" s="19"/>
      <c r="J104" s="5">
        <f>IF(I104&lt;&gt;0,INT(56.0211*(I104-1.5)^1.05),0)</f>
        <v>0</v>
      </c>
      <c r="K104" s="61">
        <f>SUM(F104+H104+J104)</f>
        <v>187</v>
      </c>
      <c r="L104" s="67">
        <f>SUM(F104+H104+J104)</f>
        <v>187</v>
      </c>
      <c r="M104" s="67">
        <v>0</v>
      </c>
      <c r="N104" s="67">
        <v>0</v>
      </c>
      <c r="O104" s="7">
        <f>SUM(L104+M104+N104)</f>
        <v>187</v>
      </c>
      <c r="P104" s="42">
        <v>34</v>
      </c>
    </row>
    <row r="105" spans="1:16" x14ac:dyDescent="0.3">
      <c r="A105" s="96" t="s">
        <v>324</v>
      </c>
      <c r="B105" s="96" t="s">
        <v>325</v>
      </c>
      <c r="C105" s="5">
        <v>2007</v>
      </c>
      <c r="D105" s="50" t="s">
        <v>125</v>
      </c>
      <c r="E105" s="45"/>
      <c r="F105" s="5">
        <f>IF(E105&lt;&gt;0,INT(8*(17.78-E105)^2.1),0)</f>
        <v>0</v>
      </c>
      <c r="G105" s="45"/>
      <c r="H105" s="5">
        <f>IF(G105&lt;&gt;0,INT(2.4*((G105*100)-70)^1),0)</f>
        <v>0</v>
      </c>
      <c r="I105" s="19"/>
      <c r="J105" s="5">
        <f>IF(I105&lt;&gt;0,INT(56.0211*(I105-1.5)^1.05),0)</f>
        <v>0</v>
      </c>
      <c r="K105" s="61">
        <f>SUM(F105+H105+J105)</f>
        <v>0</v>
      </c>
      <c r="L105" s="67">
        <f>SUM(F105+H105+J105)</f>
        <v>0</v>
      </c>
      <c r="M105" s="67">
        <v>0</v>
      </c>
      <c r="N105" s="67">
        <v>0</v>
      </c>
      <c r="O105" s="7">
        <f>SUM(L105+M105+N105)</f>
        <v>0</v>
      </c>
      <c r="P105" s="42">
        <v>35</v>
      </c>
    </row>
  </sheetData>
  <sortState ref="A4:O68">
    <sortCondition descending="1" ref="O4:O68"/>
  </sortState>
  <mergeCells count="2">
    <mergeCell ref="A3:P3"/>
    <mergeCell ref="A70:P70"/>
  </mergeCells>
  <phoneticPr fontId="2" type="noConversion"/>
  <pageMargins left="0.75" right="0.75" top="1" bottom="1" header="0.5" footer="0.5"/>
  <pageSetup paperSize="9" orientation="landscape" horizontalDpi="4294967294" r:id="rId1"/>
  <headerFooter alignWithMargins="0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opLeftCell="A46" zoomScale="75" zoomScaleNormal="75" workbookViewId="0">
      <selection activeCell="Q46" sqref="Q46"/>
    </sheetView>
  </sheetViews>
  <sheetFormatPr defaultRowHeight="15.75" x14ac:dyDescent="0.25"/>
  <cols>
    <col min="1" max="1" width="15" style="2" bestFit="1" customWidth="1"/>
    <col min="2" max="2" width="17.85546875" style="2" bestFit="1" customWidth="1"/>
    <col min="3" max="3" width="12.85546875" style="9" customWidth="1"/>
    <col min="4" max="4" width="7.42578125" style="48" bestFit="1" customWidth="1"/>
    <col min="5" max="5" width="7.140625" style="2" bestFit="1" customWidth="1"/>
    <col min="6" max="6" width="9.28515625" style="2" bestFit="1" customWidth="1"/>
    <col min="7" max="7" width="11.5703125" style="2" bestFit="1" customWidth="1"/>
    <col min="8" max="8" width="9.28515625" style="2" bestFit="1" customWidth="1"/>
    <col min="9" max="9" width="9.7109375" style="2" bestFit="1" customWidth="1"/>
    <col min="10" max="10" width="9.28515625" style="2" bestFit="1" customWidth="1"/>
    <col min="11" max="11" width="12.7109375" style="2" bestFit="1" customWidth="1"/>
    <col min="12" max="12" width="9.28515625" style="2" bestFit="1" customWidth="1"/>
    <col min="13" max="13" width="20" style="64" customWidth="1"/>
    <col min="14" max="14" width="20" style="71" customWidth="1"/>
    <col min="15" max="16" width="15.140625" style="71" customWidth="1"/>
    <col min="17" max="17" width="29.5703125" style="2" customWidth="1"/>
    <col min="18" max="18" width="9.28515625" style="2" customWidth="1"/>
    <col min="19" max="16384" width="9.140625" style="2"/>
  </cols>
  <sheetData>
    <row r="1" spans="1:18" x14ac:dyDescent="0.25">
      <c r="A1" s="21">
        <v>41963</v>
      </c>
      <c r="B1" s="8"/>
      <c r="C1" s="10"/>
      <c r="D1" s="54"/>
      <c r="E1" s="8"/>
      <c r="F1" s="8"/>
      <c r="G1" s="8"/>
      <c r="H1" s="8"/>
      <c r="I1" s="8"/>
      <c r="J1" s="8"/>
      <c r="K1" s="8"/>
      <c r="L1" s="8"/>
      <c r="M1" s="60"/>
      <c r="N1" s="65"/>
      <c r="O1" s="65"/>
      <c r="P1" s="65"/>
      <c r="Q1" s="8"/>
      <c r="R1" s="8"/>
    </row>
    <row r="2" spans="1:18" ht="16.5" thickBot="1" x14ac:dyDescent="0.3">
      <c r="A2" s="3" t="s">
        <v>0</v>
      </c>
      <c r="B2" s="3" t="s">
        <v>1</v>
      </c>
      <c r="C2" s="4" t="s">
        <v>2</v>
      </c>
      <c r="D2" s="49" t="s">
        <v>9</v>
      </c>
      <c r="E2" s="3" t="s">
        <v>3</v>
      </c>
      <c r="F2" s="3" t="s">
        <v>4</v>
      </c>
      <c r="G2" s="3" t="s">
        <v>5</v>
      </c>
      <c r="H2" s="3" t="s">
        <v>4</v>
      </c>
      <c r="I2" s="3" t="s">
        <v>6</v>
      </c>
      <c r="J2" s="3" t="s">
        <v>4</v>
      </c>
      <c r="K2" s="3" t="s">
        <v>7</v>
      </c>
      <c r="L2" s="3" t="s">
        <v>4</v>
      </c>
      <c r="M2" s="63" t="s">
        <v>306</v>
      </c>
      <c r="N2" s="66">
        <v>42026</v>
      </c>
      <c r="O2" s="66">
        <v>42328</v>
      </c>
      <c r="P2" s="66">
        <v>42360</v>
      </c>
      <c r="Q2" s="4" t="s">
        <v>307</v>
      </c>
      <c r="R2" s="4" t="s">
        <v>8</v>
      </c>
    </row>
    <row r="3" spans="1:18" x14ac:dyDescent="0.25">
      <c r="A3" s="114" t="s">
        <v>13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6"/>
    </row>
    <row r="4" spans="1:18" x14ac:dyDescent="0.25">
      <c r="A4" s="95" t="s">
        <v>276</v>
      </c>
      <c r="B4" s="95" t="s">
        <v>124</v>
      </c>
      <c r="C4" s="5">
        <v>2005</v>
      </c>
      <c r="D4" s="50" t="s">
        <v>125</v>
      </c>
      <c r="E4" s="6">
        <v>9.61</v>
      </c>
      <c r="F4" s="5">
        <f>IF(E4&lt;&gt;0,INT(8*(17.78-E4)^2.1),0)</f>
        <v>658</v>
      </c>
      <c r="G4" s="6">
        <v>3.51</v>
      </c>
      <c r="H4" s="5">
        <f>IF(G4&lt;&gt;0,INT(2.4*((G4*100)-70)^1),0)</f>
        <v>674</v>
      </c>
      <c r="I4" s="6"/>
      <c r="J4" s="5">
        <f>IF(I4&lt;&gt;0,INT(0.8465*((I4*100)-75)^1.42),0)</f>
        <v>0</v>
      </c>
      <c r="K4" s="6">
        <v>6.89</v>
      </c>
      <c r="L4" s="5">
        <f>IF(K4&lt;&gt;0,INT(56.0211*(K4-1.5)^1.05),0)</f>
        <v>328</v>
      </c>
      <c r="M4" s="61">
        <f>SUM(F4+H4+J4+L4)</f>
        <v>1660</v>
      </c>
      <c r="N4" s="67">
        <f>SUM(F4,H4,J4,L4)</f>
        <v>1660</v>
      </c>
      <c r="O4" s="67">
        <v>0</v>
      </c>
      <c r="P4" s="67">
        <v>1707</v>
      </c>
      <c r="Q4" s="7">
        <f>SUM(P4+O4+N4)</f>
        <v>3367</v>
      </c>
      <c r="R4" s="3">
        <v>1</v>
      </c>
    </row>
    <row r="5" spans="1:18" x14ac:dyDescent="0.25">
      <c r="A5" s="95" t="s">
        <v>42</v>
      </c>
      <c r="B5" s="95" t="s">
        <v>108</v>
      </c>
      <c r="C5" s="5">
        <v>2004</v>
      </c>
      <c r="D5" s="50" t="s">
        <v>99</v>
      </c>
      <c r="E5" s="6">
        <v>9.59</v>
      </c>
      <c r="F5" s="5">
        <f>IF(E5&lt;&gt;0,INT(8*(17.78-E5)^2.1),0)</f>
        <v>662</v>
      </c>
      <c r="G5" s="6">
        <v>3.24</v>
      </c>
      <c r="H5" s="5">
        <f>IF(G5&lt;&gt;0,INT(2.4*((G5*100)-70)^1),0)</f>
        <v>609</v>
      </c>
      <c r="I5" s="6"/>
      <c r="J5" s="5">
        <f>IF(I5&lt;&gt;0,INT(0.8465*((I5*100)-75)^1.42),0)</f>
        <v>0</v>
      </c>
      <c r="K5" s="6">
        <v>5.89</v>
      </c>
      <c r="L5" s="5">
        <f>IF(K5&lt;&gt;0,INT(56.0211*(K5-1.5)^1.05),0)</f>
        <v>264</v>
      </c>
      <c r="M5" s="61">
        <f>SUM(F5+H5+J5+L5)</f>
        <v>1535</v>
      </c>
      <c r="N5" s="67">
        <v>0</v>
      </c>
      <c r="O5" s="67">
        <v>1537</v>
      </c>
      <c r="P5" s="67">
        <v>1669</v>
      </c>
      <c r="Q5" s="7">
        <f>SUM(P5+O5+N5)</f>
        <v>3206</v>
      </c>
      <c r="R5" s="3">
        <v>2</v>
      </c>
    </row>
    <row r="6" spans="1:18" x14ac:dyDescent="0.25">
      <c r="A6" s="98" t="s">
        <v>33</v>
      </c>
      <c r="B6" s="98" t="s">
        <v>185</v>
      </c>
      <c r="C6" s="32">
        <v>2004</v>
      </c>
      <c r="D6" s="52" t="s">
        <v>165</v>
      </c>
      <c r="E6" s="6">
        <v>9.94</v>
      </c>
      <c r="F6" s="5">
        <f>IF(E6&lt;&gt;0,INT(8*(17.78-E6)^2.1),0)</f>
        <v>604</v>
      </c>
      <c r="G6" s="6">
        <v>3.17</v>
      </c>
      <c r="H6" s="5">
        <f>IF(G6&lt;&gt;0,INT(2.4*((G6*100)-70)^1),0)</f>
        <v>592</v>
      </c>
      <c r="I6" s="6"/>
      <c r="J6" s="5">
        <f>IF(I6&lt;&gt;0,INT(0.8465*((I6*100)-75)^1.42),0)</f>
        <v>0</v>
      </c>
      <c r="K6" s="6">
        <v>6.25</v>
      </c>
      <c r="L6" s="5">
        <f>IF(K6&lt;&gt;0,INT(56.0211*(K6-1.5)^1.05),0)</f>
        <v>287</v>
      </c>
      <c r="M6" s="61">
        <f>SUM(F6+H6+J6+L6)</f>
        <v>1483</v>
      </c>
      <c r="N6" s="67">
        <v>0</v>
      </c>
      <c r="O6" s="67">
        <v>1588</v>
      </c>
      <c r="P6" s="67">
        <v>1525</v>
      </c>
      <c r="Q6" s="7">
        <f>SUM(P6+O6+N6)</f>
        <v>3113</v>
      </c>
      <c r="R6" s="3">
        <v>3</v>
      </c>
    </row>
    <row r="7" spans="1:18" x14ac:dyDescent="0.25">
      <c r="A7" s="95" t="s">
        <v>212</v>
      </c>
      <c r="B7" s="95" t="s">
        <v>277</v>
      </c>
      <c r="C7" s="5">
        <v>2005</v>
      </c>
      <c r="D7" s="50" t="s">
        <v>125</v>
      </c>
      <c r="E7" s="6">
        <v>9.94</v>
      </c>
      <c r="F7" s="5">
        <f>IF(E7&lt;&gt;0,INT(8*(17.78-E7)^2.1),0)</f>
        <v>604</v>
      </c>
      <c r="G7" s="6">
        <v>3.01</v>
      </c>
      <c r="H7" s="5">
        <f>IF(G7&lt;&gt;0,INT(2.4*((G7*100)-70)^1),0)</f>
        <v>554</v>
      </c>
      <c r="I7" s="6"/>
      <c r="J7" s="5">
        <f>IF(I7&lt;&gt;0,INT(0.8465*((I7*100)-75)^1.42),0)</f>
        <v>0</v>
      </c>
      <c r="K7" s="6">
        <v>6.54</v>
      </c>
      <c r="L7" s="5">
        <f>IF(K7&lt;&gt;0,INT(56.0211*(K7-1.5)^1.05),0)</f>
        <v>306</v>
      </c>
      <c r="M7" s="61">
        <f>SUM(F7+H7+J7+L7)</f>
        <v>1464</v>
      </c>
      <c r="N7" s="67">
        <f>SUM(F7,H7,J7,L7)</f>
        <v>1464</v>
      </c>
      <c r="O7" s="67">
        <v>0</v>
      </c>
      <c r="P7" s="67">
        <v>1614</v>
      </c>
      <c r="Q7" s="7">
        <f>SUM(P7+O7+N7)</f>
        <v>3078</v>
      </c>
      <c r="R7" s="3">
        <v>4</v>
      </c>
    </row>
    <row r="8" spans="1:18" x14ac:dyDescent="0.25">
      <c r="A8" s="95" t="s">
        <v>247</v>
      </c>
      <c r="B8" s="95" t="s">
        <v>86</v>
      </c>
      <c r="C8" s="5">
        <v>2004</v>
      </c>
      <c r="D8" s="50" t="s">
        <v>125</v>
      </c>
      <c r="E8" s="6">
        <v>10.029999999999999</v>
      </c>
      <c r="F8" s="5">
        <f>IF(E8&lt;&gt;0,INT(8*(17.78-E8)^2.1),0)</f>
        <v>589</v>
      </c>
      <c r="G8" s="6">
        <v>3.34</v>
      </c>
      <c r="H8" s="5">
        <f>IF(G8&lt;&gt;0,INT(2.4*((G8*100)-70)^1),0)</f>
        <v>633</v>
      </c>
      <c r="I8" s="6"/>
      <c r="J8" s="5">
        <f>IF(I8&lt;&gt;0,INT(0.8465*((I8*100)-75)^1.42),0)</f>
        <v>0</v>
      </c>
      <c r="K8" s="6">
        <v>6.26</v>
      </c>
      <c r="L8" s="5">
        <f>IF(K8&lt;&gt;0,INT(56.0211*(K8-1.5)^1.05),0)</f>
        <v>288</v>
      </c>
      <c r="M8" s="61">
        <f>SUM(F8+H8+J8+L8)</f>
        <v>1510</v>
      </c>
      <c r="N8" s="67">
        <f>SUM(F8,H8,J8,L8)</f>
        <v>1510</v>
      </c>
      <c r="O8" s="67">
        <v>0</v>
      </c>
      <c r="P8" s="67">
        <v>1521</v>
      </c>
      <c r="Q8" s="7">
        <f>SUM(P8+O8+N8)</f>
        <v>3031</v>
      </c>
      <c r="R8" s="3">
        <v>5</v>
      </c>
    </row>
    <row r="9" spans="1:18" x14ac:dyDescent="0.25">
      <c r="A9" s="95" t="s">
        <v>208</v>
      </c>
      <c r="B9" s="95" t="s">
        <v>257</v>
      </c>
      <c r="C9" s="5">
        <v>2004</v>
      </c>
      <c r="D9" s="50" t="s">
        <v>99</v>
      </c>
      <c r="E9" s="6">
        <v>10.88</v>
      </c>
      <c r="F9" s="5">
        <f>IF(E9&lt;&gt;0,INT(8*(17.78-E9)^2.1),0)</f>
        <v>462</v>
      </c>
      <c r="G9" s="6">
        <v>3.31</v>
      </c>
      <c r="H9" s="5">
        <f>IF(G9&lt;&gt;0,INT(2.4*((G9*100)-70)^1),0)</f>
        <v>626</v>
      </c>
      <c r="I9" s="6"/>
      <c r="J9" s="5">
        <f>IF(I9&lt;&gt;0,INT(0.8465*((I9*100)-75)^1.42),0)</f>
        <v>0</v>
      </c>
      <c r="K9" s="6">
        <v>5.4</v>
      </c>
      <c r="L9" s="5">
        <f>IF(K9&lt;&gt;0,INT(56.0211*(K9-1.5)^1.05),0)</f>
        <v>233</v>
      </c>
      <c r="M9" s="61">
        <f>SUM(F9+H9+J9+L9)</f>
        <v>1321</v>
      </c>
      <c r="N9" s="67">
        <v>0</v>
      </c>
      <c r="O9" s="67">
        <v>1475</v>
      </c>
      <c r="P9" s="67">
        <v>1504</v>
      </c>
      <c r="Q9" s="7">
        <f>SUM(P9+O9+N9)</f>
        <v>2979</v>
      </c>
      <c r="R9" s="3">
        <v>6</v>
      </c>
    </row>
    <row r="10" spans="1:18" x14ac:dyDescent="0.25">
      <c r="A10" s="95" t="s">
        <v>279</v>
      </c>
      <c r="B10" s="95" t="s">
        <v>156</v>
      </c>
      <c r="C10" s="5">
        <v>2004</v>
      </c>
      <c r="D10" s="50" t="s">
        <v>125</v>
      </c>
      <c r="E10" s="6">
        <v>10.029999999999999</v>
      </c>
      <c r="F10" s="5">
        <f>IF(E10&lt;&gt;0,INT(8*(17.78-E10)^2.1),0)</f>
        <v>589</v>
      </c>
      <c r="G10" s="6">
        <v>3.06</v>
      </c>
      <c r="H10" s="5">
        <f>IF(G10&lt;&gt;0,INT(2.4*((G10*100)-70)^1),0)</f>
        <v>566</v>
      </c>
      <c r="I10" s="6"/>
      <c r="J10" s="5">
        <f>IF(I10&lt;&gt;0,INT(0.8465*((I10*100)-75)^1.42),0)</f>
        <v>0</v>
      </c>
      <c r="K10" s="6">
        <v>6.37</v>
      </c>
      <c r="L10" s="5">
        <f>IF(K10&lt;&gt;0,INT(56.0211*(K10-1.5)^1.05),0)</f>
        <v>295</v>
      </c>
      <c r="M10" s="61">
        <f>SUM(F10+H10+J10+L10)</f>
        <v>1450</v>
      </c>
      <c r="N10" s="67">
        <f>SUM(F10,H10,J10,L10)</f>
        <v>1450</v>
      </c>
      <c r="O10" s="67">
        <v>0</v>
      </c>
      <c r="P10" s="67">
        <v>1467</v>
      </c>
      <c r="Q10" s="7">
        <f>SUM(P10+O10+N10)</f>
        <v>2917</v>
      </c>
      <c r="R10" s="3">
        <v>7</v>
      </c>
    </row>
    <row r="11" spans="1:18" x14ac:dyDescent="0.25">
      <c r="A11" s="95" t="s">
        <v>219</v>
      </c>
      <c r="B11" s="95" t="s">
        <v>278</v>
      </c>
      <c r="C11" s="5">
        <v>2004</v>
      </c>
      <c r="D11" s="50" t="s">
        <v>165</v>
      </c>
      <c r="E11" s="6">
        <v>9.75</v>
      </c>
      <c r="F11" s="5">
        <f>IF(E11&lt;&gt;0,INT(8*(17.78-E11)^2.1),0)</f>
        <v>635</v>
      </c>
      <c r="G11" s="6">
        <v>3.18</v>
      </c>
      <c r="H11" s="5">
        <f>IF(G11&lt;&gt;0,INT(2.4*((G11*100)-70)^1),0)</f>
        <v>595</v>
      </c>
      <c r="I11" s="6"/>
      <c r="J11" s="5">
        <f>IF(I11&lt;&gt;0,INT(0.8465*((I11*100)-75)^1.42),0)</f>
        <v>0</v>
      </c>
      <c r="K11" s="6">
        <v>4.9800000000000004</v>
      </c>
      <c r="L11" s="5">
        <f>IF(K11&lt;&gt;0,INT(56.0211*(K11-1.5)^1.05),0)</f>
        <v>207</v>
      </c>
      <c r="M11" s="61">
        <f>SUM(F11+H11+J11+L11)</f>
        <v>1437</v>
      </c>
      <c r="N11" s="67">
        <f>SUM(F11,H11,J11,L11)</f>
        <v>1437</v>
      </c>
      <c r="O11" s="67">
        <v>0</v>
      </c>
      <c r="P11" s="67">
        <v>1475</v>
      </c>
      <c r="Q11" s="7">
        <f>SUM(P11+O11+N11)</f>
        <v>2912</v>
      </c>
      <c r="R11" s="3">
        <v>8</v>
      </c>
    </row>
    <row r="12" spans="1:18" x14ac:dyDescent="0.25">
      <c r="A12" s="95" t="s">
        <v>66</v>
      </c>
      <c r="B12" s="95" t="s">
        <v>67</v>
      </c>
      <c r="C12" s="5">
        <v>2004</v>
      </c>
      <c r="D12" s="50" t="s">
        <v>19</v>
      </c>
      <c r="E12" s="6"/>
      <c r="F12" s="5">
        <f>IF(E12&lt;&gt;0,INT(8*(17.78-E12)^2.1),0)</f>
        <v>0</v>
      </c>
      <c r="G12" s="6"/>
      <c r="H12" s="5">
        <f>IF(G12&lt;&gt;0,INT(2.4*((G12*100)-70)^1),0)</f>
        <v>0</v>
      </c>
      <c r="I12" s="6"/>
      <c r="J12" s="5">
        <f>IF(I12&lt;&gt;0,INT(0.8465*((I12*100)-75)^1.42),0)</f>
        <v>0</v>
      </c>
      <c r="K12" s="6"/>
      <c r="L12" s="5">
        <f>IF(K12&lt;&gt;0,INT(56.0211*(K12-1.5)^1.05),0)</f>
        <v>0</v>
      </c>
      <c r="M12" s="61">
        <f>SUM(F12+H12+J12+L12)</f>
        <v>0</v>
      </c>
      <c r="N12" s="67">
        <f>SUM(F12,H12,J12,L12)</f>
        <v>0</v>
      </c>
      <c r="O12" s="67">
        <v>1254</v>
      </c>
      <c r="P12" s="67">
        <v>1487</v>
      </c>
      <c r="Q12" s="7">
        <f>SUM(P12+O12+N12)</f>
        <v>2741</v>
      </c>
      <c r="R12" s="3">
        <v>9</v>
      </c>
    </row>
    <row r="13" spans="1:18" x14ac:dyDescent="0.25">
      <c r="A13" s="95" t="s">
        <v>134</v>
      </c>
      <c r="B13" s="95" t="s">
        <v>135</v>
      </c>
      <c r="C13" s="5">
        <v>2005</v>
      </c>
      <c r="D13" s="50" t="s">
        <v>125</v>
      </c>
      <c r="E13" s="6"/>
      <c r="F13" s="5">
        <f>IF(E13&lt;&gt;0,INT(8*(17.78-E13)^2.1),0)</f>
        <v>0</v>
      </c>
      <c r="G13" s="6"/>
      <c r="H13" s="5">
        <f>IF(G13&lt;&gt;0,INT(2.4*((G13*100)-70)^1),0)</f>
        <v>0</v>
      </c>
      <c r="I13" s="6"/>
      <c r="J13" s="5">
        <f>IF(I13&lt;&gt;0,INT(0.8465*((I13*100)-75)^1.42),0)</f>
        <v>0</v>
      </c>
      <c r="K13" s="6"/>
      <c r="L13" s="5">
        <f>IF(K13&lt;&gt;0,INT(56.0211*(K13-1.5)^1.05),0)</f>
        <v>0</v>
      </c>
      <c r="M13" s="61">
        <f>SUM(F13+H13+J13+L13)</f>
        <v>0</v>
      </c>
      <c r="N13" s="67">
        <f>SUM(F13,H13,J13,L13)</f>
        <v>0</v>
      </c>
      <c r="O13" s="67">
        <v>1333</v>
      </c>
      <c r="P13" s="67">
        <v>1308</v>
      </c>
      <c r="Q13" s="7">
        <f>SUM(P13+O13+N13)</f>
        <v>2641</v>
      </c>
      <c r="R13" s="3">
        <v>10</v>
      </c>
    </row>
    <row r="14" spans="1:18" x14ac:dyDescent="0.25">
      <c r="A14" s="95" t="s">
        <v>20</v>
      </c>
      <c r="B14" s="95" t="s">
        <v>131</v>
      </c>
      <c r="C14" s="5">
        <v>2004</v>
      </c>
      <c r="D14" s="50" t="s">
        <v>125</v>
      </c>
      <c r="E14" s="6">
        <v>10.94</v>
      </c>
      <c r="F14" s="5">
        <f>IF(E14&lt;&gt;0,INT(8*(17.78-E14)^2.1),0)</f>
        <v>453</v>
      </c>
      <c r="G14" s="6">
        <v>3.1</v>
      </c>
      <c r="H14" s="5">
        <f>IF(G14&lt;&gt;0,INT(2.4*((G14*100)-70)^1),0)</f>
        <v>576</v>
      </c>
      <c r="I14" s="6"/>
      <c r="J14" s="5">
        <f>IF(I14&lt;&gt;0,INT(0.8465*((I14*100)-75)^1.42),0)</f>
        <v>0</v>
      </c>
      <c r="K14" s="6">
        <v>5.19</v>
      </c>
      <c r="L14" s="5">
        <f>IF(K14&lt;&gt;0,INT(56.0211*(K14-1.5)^1.05),0)</f>
        <v>220</v>
      </c>
      <c r="M14" s="61">
        <f>SUM(F14+H14+J14+L14)</f>
        <v>1249</v>
      </c>
      <c r="N14" s="67">
        <v>0</v>
      </c>
      <c r="O14" s="67">
        <v>1256</v>
      </c>
      <c r="P14" s="67">
        <v>1298</v>
      </c>
      <c r="Q14" s="7">
        <f>SUM(P14+O14+N14)</f>
        <v>2554</v>
      </c>
      <c r="R14" s="3">
        <v>11</v>
      </c>
    </row>
    <row r="15" spans="1:18" x14ac:dyDescent="0.25">
      <c r="A15" s="98" t="s">
        <v>29</v>
      </c>
      <c r="B15" s="98" t="s">
        <v>182</v>
      </c>
      <c r="C15" s="32">
        <v>2004</v>
      </c>
      <c r="D15" s="52" t="s">
        <v>165</v>
      </c>
      <c r="E15" s="6">
        <v>10.78</v>
      </c>
      <c r="F15" s="5">
        <f>IF(E15&lt;&gt;0,INT(8*(17.78-E15)^2.1),0)</f>
        <v>476</v>
      </c>
      <c r="G15" s="6">
        <v>2.79</v>
      </c>
      <c r="H15" s="5">
        <f>IF(G15&lt;&gt;0,INT(2.4*((G15*100)-70)^1),0)</f>
        <v>501</v>
      </c>
      <c r="I15" s="6"/>
      <c r="J15" s="5">
        <f>IF(I15&lt;&gt;0,INT(0.8465*((I15*100)-75)^1.42),0)</f>
        <v>0</v>
      </c>
      <c r="K15" s="6">
        <v>5.71</v>
      </c>
      <c r="L15" s="5">
        <f>IF(K15&lt;&gt;0,INT(56.0211*(K15-1.5)^1.05),0)</f>
        <v>253</v>
      </c>
      <c r="M15" s="61">
        <f>SUM(F15+H15+J15+L15)</f>
        <v>1230</v>
      </c>
      <c r="N15" s="67">
        <f>SUM(F15,H15,J15,L15)</f>
        <v>1230</v>
      </c>
      <c r="O15" s="67">
        <v>0</v>
      </c>
      <c r="P15" s="67">
        <v>1316</v>
      </c>
      <c r="Q15" s="7">
        <f>SUM(P15+O15+N15)</f>
        <v>2546</v>
      </c>
      <c r="R15" s="3">
        <v>12</v>
      </c>
    </row>
    <row r="16" spans="1:18" x14ac:dyDescent="0.25">
      <c r="A16" s="98" t="s">
        <v>183</v>
      </c>
      <c r="B16" s="98" t="s">
        <v>184</v>
      </c>
      <c r="C16" s="32">
        <v>2004</v>
      </c>
      <c r="D16" s="52" t="s">
        <v>165</v>
      </c>
      <c r="E16" s="6">
        <v>10.97</v>
      </c>
      <c r="F16" s="5">
        <f>IF(E16&lt;&gt;0,INT(8*(17.78-E16)^2.1),0)</f>
        <v>449</v>
      </c>
      <c r="G16" s="6">
        <v>3.01</v>
      </c>
      <c r="H16" s="5">
        <f>IF(G16&lt;&gt;0,INT(2.4*((G16*100)-70)^1),0)</f>
        <v>554</v>
      </c>
      <c r="I16" s="6"/>
      <c r="J16" s="5">
        <f>IF(I16&lt;&gt;0,INT(0.8465*((I16*100)-75)^1.42),0)</f>
        <v>0</v>
      </c>
      <c r="K16" s="6">
        <v>4.91</v>
      </c>
      <c r="L16" s="5">
        <f>IF(K16&lt;&gt;0,INT(56.0211*(K16-1.5)^1.05),0)</f>
        <v>203</v>
      </c>
      <c r="M16" s="61">
        <f>SUM(F16+H16+J16+L16)</f>
        <v>1206</v>
      </c>
      <c r="N16" s="67">
        <f>SUM(F16,H16,J16,L16)</f>
        <v>1206</v>
      </c>
      <c r="O16" s="67">
        <v>0</v>
      </c>
      <c r="P16" s="67">
        <v>1250</v>
      </c>
      <c r="Q16" s="7">
        <f>SUM(P16+O16+N16)</f>
        <v>2456</v>
      </c>
      <c r="R16" s="3">
        <v>13</v>
      </c>
    </row>
    <row r="17" spans="1:18" x14ac:dyDescent="0.25">
      <c r="A17" s="95" t="s">
        <v>105</v>
      </c>
      <c r="B17" s="95" t="s">
        <v>106</v>
      </c>
      <c r="C17" s="5">
        <v>2005</v>
      </c>
      <c r="D17" s="50" t="s">
        <v>99</v>
      </c>
      <c r="E17" s="6">
        <v>10.65</v>
      </c>
      <c r="F17" s="5">
        <f>IF(E17&lt;&gt;0,INT(8*(17.78-E17)^2.1),0)</f>
        <v>494</v>
      </c>
      <c r="G17" s="6">
        <v>2.88</v>
      </c>
      <c r="H17" s="5">
        <f>IF(G17&lt;&gt;0,INT(2.4*((G17*100)-70)^1),0)</f>
        <v>523</v>
      </c>
      <c r="I17" s="6"/>
      <c r="J17" s="5">
        <f>IF(I17&lt;&gt;0,INT(0.8465*((I17*100)-75)^1.42),0)</f>
        <v>0</v>
      </c>
      <c r="K17" s="6">
        <v>4.71</v>
      </c>
      <c r="L17" s="5">
        <f>IF(K17&lt;&gt;0,INT(56.0211*(K17-1.5)^1.05),0)</f>
        <v>190</v>
      </c>
      <c r="M17" s="61">
        <f>SUM(F17+H17+J17+L17)</f>
        <v>1207</v>
      </c>
      <c r="N17" s="67">
        <f>SUM(F17,H17,J17,L17)</f>
        <v>1207</v>
      </c>
      <c r="O17" s="67">
        <v>0</v>
      </c>
      <c r="P17" s="67">
        <v>1229</v>
      </c>
      <c r="Q17" s="7">
        <f>SUM(P17+O17+N17)</f>
        <v>2436</v>
      </c>
      <c r="R17" s="3">
        <v>14</v>
      </c>
    </row>
    <row r="18" spans="1:18" x14ac:dyDescent="0.25">
      <c r="A18" s="95" t="s">
        <v>29</v>
      </c>
      <c r="B18" s="95" t="s">
        <v>64</v>
      </c>
      <c r="C18" s="5">
        <v>2004</v>
      </c>
      <c r="D18" s="50" t="s">
        <v>19</v>
      </c>
      <c r="E18" s="6">
        <v>10.9</v>
      </c>
      <c r="F18" s="5">
        <f>IF(E18&lt;&gt;0,INT(8*(17.78-E18)^2.1),0)</f>
        <v>459</v>
      </c>
      <c r="G18" s="6">
        <v>2.69</v>
      </c>
      <c r="H18" s="5">
        <f>IF(G18&lt;&gt;0,INT(2.4*((G18*100)-70)^1),0)</f>
        <v>477</v>
      </c>
      <c r="I18" s="6"/>
      <c r="J18" s="5">
        <f>IF(I18&lt;&gt;0,INT(0.8465*((I18*100)-75)^1.42),0)</f>
        <v>0</v>
      </c>
      <c r="K18" s="6">
        <v>5.83</v>
      </c>
      <c r="L18" s="5">
        <f>IF(K18&lt;&gt;0,INT(56.0211*(K18-1.5)^1.05),0)</f>
        <v>261</v>
      </c>
      <c r="M18" s="61">
        <f>SUM(F18+H18+J18+L18)</f>
        <v>1197</v>
      </c>
      <c r="N18" s="67">
        <f>SUM(F18,H18,J18,L18)</f>
        <v>1197</v>
      </c>
      <c r="O18" s="67">
        <v>1206</v>
      </c>
      <c r="P18" s="67">
        <v>0</v>
      </c>
      <c r="Q18" s="7">
        <f>SUM(P18+O18+N18)</f>
        <v>2403</v>
      </c>
      <c r="R18" s="3">
        <v>15</v>
      </c>
    </row>
    <row r="19" spans="1:18" x14ac:dyDescent="0.25">
      <c r="A19" s="107" t="s">
        <v>20</v>
      </c>
      <c r="B19" s="107" t="s">
        <v>46</v>
      </c>
      <c r="C19" s="26">
        <v>2005</v>
      </c>
      <c r="D19" s="52" t="s">
        <v>165</v>
      </c>
      <c r="E19" s="6">
        <v>11.03</v>
      </c>
      <c r="F19" s="5">
        <f>IF(E19&lt;&gt;0,INT(8*(17.78-E19)^2.1),0)</f>
        <v>441</v>
      </c>
      <c r="G19" s="6"/>
      <c r="H19" s="5">
        <f>IF(G19&lt;&gt;0,INT(2.4*((G19*100)-70)^1),0)</f>
        <v>0</v>
      </c>
      <c r="I19" s="6"/>
      <c r="J19" s="5">
        <f>IF(I19&lt;&gt;0,INT(0.8465*((I19*100)-75)^1.42),0)</f>
        <v>0</v>
      </c>
      <c r="K19" s="6">
        <v>3.65</v>
      </c>
      <c r="L19" s="5">
        <f>IF(K19&lt;&gt;0,INT(56.0211*(K19-1.5)^1.05),0)</f>
        <v>125</v>
      </c>
      <c r="M19" s="61">
        <f>SUM(F19+H19+J19+L19)</f>
        <v>566</v>
      </c>
      <c r="N19" s="67">
        <v>0</v>
      </c>
      <c r="O19" s="67">
        <v>1167</v>
      </c>
      <c r="P19" s="67">
        <v>1231</v>
      </c>
      <c r="Q19" s="7">
        <f>SUM(P19+O19+N19)</f>
        <v>2398</v>
      </c>
      <c r="R19" s="3">
        <v>16</v>
      </c>
    </row>
    <row r="20" spans="1:18" x14ac:dyDescent="0.25">
      <c r="A20" s="95" t="s">
        <v>69</v>
      </c>
      <c r="B20" s="95" t="s">
        <v>70</v>
      </c>
      <c r="C20" s="5">
        <v>2005</v>
      </c>
      <c r="D20" s="50" t="s">
        <v>19</v>
      </c>
      <c r="E20" s="6">
        <v>10.32</v>
      </c>
      <c r="F20" s="5">
        <f>IF(E20&lt;&gt;0,INT(8*(17.78-E20)^2.1),0)</f>
        <v>544</v>
      </c>
      <c r="G20" s="6">
        <v>2.71</v>
      </c>
      <c r="H20" s="5">
        <f>IF(G20&lt;&gt;0,INT(2.4*((G20*100)-70)^1),0)</f>
        <v>482</v>
      </c>
      <c r="I20" s="6"/>
      <c r="J20" s="5">
        <f>IF(I20&lt;&gt;0,INT(0.8465*((I20*100)-75)^1.42),0)</f>
        <v>0</v>
      </c>
      <c r="K20" s="6">
        <v>3.9</v>
      </c>
      <c r="L20" s="5">
        <f>IF(K20&lt;&gt;0,INT(56.0211*(K20-1.5)^1.05),0)</f>
        <v>140</v>
      </c>
      <c r="M20" s="61">
        <f>SUM(F20+H20+J20+L20)</f>
        <v>1166</v>
      </c>
      <c r="N20" s="67">
        <f>SUM(F20,H20,J20,L20)</f>
        <v>1166</v>
      </c>
      <c r="O20" s="67">
        <v>1191</v>
      </c>
      <c r="P20" s="67">
        <v>0</v>
      </c>
      <c r="Q20" s="7">
        <f>SUM(P20+O20+N20)</f>
        <v>2357</v>
      </c>
      <c r="R20" s="3">
        <v>17</v>
      </c>
    </row>
    <row r="21" spans="1:18" x14ac:dyDescent="0.25">
      <c r="A21" s="95" t="s">
        <v>103</v>
      </c>
      <c r="B21" s="95" t="s">
        <v>104</v>
      </c>
      <c r="C21" s="5">
        <v>2004</v>
      </c>
      <c r="D21" s="50" t="s">
        <v>99</v>
      </c>
      <c r="E21" s="6">
        <v>10.3</v>
      </c>
      <c r="F21" s="5">
        <f>IF(E21&lt;&gt;0,INT(8*(17.78-E21)^2.1),0)</f>
        <v>547</v>
      </c>
      <c r="G21" s="6">
        <v>2.82</v>
      </c>
      <c r="H21" s="5">
        <f>IF(G21&lt;&gt;0,INT(2.4*((G21*100)-70)^1),0)</f>
        <v>508</v>
      </c>
      <c r="I21" s="6"/>
      <c r="J21" s="5">
        <f>IF(I21&lt;&gt;0,INT(0.8465*((I21*100)-75)^1.42),0)</f>
        <v>0</v>
      </c>
      <c r="K21" s="6">
        <v>4.5999999999999996</v>
      </c>
      <c r="L21" s="5">
        <f>IF(K21&lt;&gt;0,INT(56.0211*(K21-1.5)^1.05),0)</f>
        <v>183</v>
      </c>
      <c r="M21" s="61">
        <f>SUM(F21+H21+J21+L21)</f>
        <v>1238</v>
      </c>
      <c r="N21" s="67">
        <f>SUM(F21,H21,J21,L21)</f>
        <v>1238</v>
      </c>
      <c r="O21" s="67">
        <v>1067</v>
      </c>
      <c r="P21" s="67">
        <v>0</v>
      </c>
      <c r="Q21" s="7">
        <f>SUM(P21+O21+N21)</f>
        <v>2305</v>
      </c>
      <c r="R21" s="3">
        <v>18</v>
      </c>
    </row>
    <row r="22" spans="1:18" x14ac:dyDescent="0.25">
      <c r="A22" s="97" t="s">
        <v>281</v>
      </c>
      <c r="B22" s="97" t="s">
        <v>282</v>
      </c>
      <c r="C22" s="40">
        <v>2004</v>
      </c>
      <c r="D22" s="50" t="s">
        <v>99</v>
      </c>
      <c r="E22" s="6">
        <v>11.16</v>
      </c>
      <c r="F22" s="5">
        <f>IF(E22&lt;&gt;0,INT(8*(17.78-E22)^2.1),0)</f>
        <v>423</v>
      </c>
      <c r="G22" s="6">
        <v>2.59</v>
      </c>
      <c r="H22" s="5">
        <f>IF(G22&lt;&gt;0,INT(2.4*((G22*100)-70)^1),0)</f>
        <v>453</v>
      </c>
      <c r="I22" s="6"/>
      <c r="J22" s="5">
        <f>IF(I22&lt;&gt;0,INT(0.8465*((I22*100)-75)^1.42),0)</f>
        <v>0</v>
      </c>
      <c r="K22" s="6">
        <v>5.52</v>
      </c>
      <c r="L22" s="5">
        <f>IF(K22&lt;&gt;0,INT(56.0211*(K22-1.5)^1.05),0)</f>
        <v>241</v>
      </c>
      <c r="M22" s="61">
        <f>SUM(F22+H22+J22+L22)</f>
        <v>1117</v>
      </c>
      <c r="N22" s="67">
        <f>SUM(F22,H22,J22,L22)</f>
        <v>1117</v>
      </c>
      <c r="O22" s="67">
        <v>0</v>
      </c>
      <c r="P22" s="67">
        <v>1145</v>
      </c>
      <c r="Q22" s="7">
        <f>SUM(P22+O22+N22)</f>
        <v>2262</v>
      </c>
      <c r="R22" s="3">
        <v>19</v>
      </c>
    </row>
    <row r="23" spans="1:18" x14ac:dyDescent="0.25">
      <c r="A23" s="97" t="s">
        <v>62</v>
      </c>
      <c r="B23" s="97" t="s">
        <v>63</v>
      </c>
      <c r="C23" s="40">
        <v>2004</v>
      </c>
      <c r="D23" s="50" t="s">
        <v>19</v>
      </c>
      <c r="E23" s="6">
        <v>10.72</v>
      </c>
      <c r="F23" s="5">
        <f>IF(E23&lt;&gt;0,INT(8*(17.78-E23)^2.1),0)</f>
        <v>484</v>
      </c>
      <c r="G23" s="6">
        <v>2.52</v>
      </c>
      <c r="H23" s="5">
        <f>IF(G23&lt;&gt;0,INT(2.4*((G23*100)-70)^1),0)</f>
        <v>436</v>
      </c>
      <c r="I23" s="6"/>
      <c r="J23" s="5">
        <f>IF(I23&lt;&gt;0,INT(0.8465*((I23*100)-75)^1.42),0)</f>
        <v>0</v>
      </c>
      <c r="K23" s="6">
        <v>4.3</v>
      </c>
      <c r="L23" s="5">
        <f>IF(K23&lt;&gt;0,INT(56.0211*(K23-1.5)^1.05),0)</f>
        <v>165</v>
      </c>
      <c r="M23" s="61">
        <f>SUM(F23+H23+J23+L23)</f>
        <v>1085</v>
      </c>
      <c r="N23" s="67">
        <f>SUM(F23,H23,J23,L23)</f>
        <v>1085</v>
      </c>
      <c r="O23" s="67">
        <v>1040</v>
      </c>
      <c r="P23" s="67">
        <v>0</v>
      </c>
      <c r="Q23" s="7">
        <f>SUM(P23+O23+N23)</f>
        <v>2125</v>
      </c>
      <c r="R23" s="3">
        <v>20</v>
      </c>
    </row>
    <row r="24" spans="1:18" x14ac:dyDescent="0.25">
      <c r="A24" s="108" t="s">
        <v>22</v>
      </c>
      <c r="B24" s="108" t="s">
        <v>242</v>
      </c>
      <c r="C24" s="44">
        <v>2004</v>
      </c>
      <c r="D24" s="53" t="s">
        <v>165</v>
      </c>
      <c r="E24" s="27">
        <v>11.53</v>
      </c>
      <c r="F24" s="25">
        <f>IF(E24&lt;&gt;0,INT(8*(17.78-E24)^2.1),0)</f>
        <v>375</v>
      </c>
      <c r="G24" s="27">
        <v>2.4300000000000002</v>
      </c>
      <c r="H24" s="25">
        <f>IF(G24&lt;&gt;0,INT(2.4*((G24*100)-70)^1),0)</f>
        <v>415</v>
      </c>
      <c r="I24" s="27"/>
      <c r="J24" s="25">
        <f>IF(I24&lt;&gt;0,INT(0.8465*((I24*100)-75)^1.42),0)</f>
        <v>0</v>
      </c>
      <c r="K24" s="27">
        <v>5.43</v>
      </c>
      <c r="L24" s="25">
        <f>IF(K24&lt;&gt;0,INT(56.0211*(K24-1.5)^1.05),0)</f>
        <v>235</v>
      </c>
      <c r="M24" s="62">
        <f>SUM(F24+H24+J24+L24)</f>
        <v>1025</v>
      </c>
      <c r="N24" s="67">
        <f>SUM(F24,H24,J24,L24)</f>
        <v>1025</v>
      </c>
      <c r="O24" s="68">
        <v>0</v>
      </c>
      <c r="P24" s="68">
        <v>1050</v>
      </c>
      <c r="Q24" s="7">
        <f>SUM(P24+O24+N24)</f>
        <v>2075</v>
      </c>
      <c r="R24" s="3">
        <v>21</v>
      </c>
    </row>
    <row r="25" spans="1:18" s="28" customFormat="1" x14ac:dyDescent="0.25">
      <c r="A25" s="95" t="s">
        <v>31</v>
      </c>
      <c r="B25" s="95" t="s">
        <v>107</v>
      </c>
      <c r="C25" s="5">
        <v>2005</v>
      </c>
      <c r="D25" s="50" t="s">
        <v>99</v>
      </c>
      <c r="E25" s="6"/>
      <c r="F25" s="25">
        <f>IF(E25&lt;&gt;0,INT(8*(17.78-E25)^2.1),0)</f>
        <v>0</v>
      </c>
      <c r="G25" s="6"/>
      <c r="H25" s="25">
        <f>IF(G25&lt;&gt;0,INT(2.4*((G25*100)-70)^1),0)</f>
        <v>0</v>
      </c>
      <c r="I25" s="6"/>
      <c r="J25" s="25">
        <f>IF(I25&lt;&gt;0,INT(0.8465*((I25*100)-75)^1.42),0)</f>
        <v>0</v>
      </c>
      <c r="K25" s="6"/>
      <c r="L25" s="25">
        <f>IF(K25&lt;&gt;0,INT(56.0211*(K25-1.5)^1.05),0)</f>
        <v>0</v>
      </c>
      <c r="M25" s="62">
        <f>SUM(F25+H25+J25+L25)</f>
        <v>0</v>
      </c>
      <c r="N25" s="67">
        <f>SUM(F25,H25,J25,L25)</f>
        <v>0</v>
      </c>
      <c r="O25" s="68">
        <v>957</v>
      </c>
      <c r="P25" s="68">
        <v>982</v>
      </c>
      <c r="Q25" s="7">
        <f>SUM(P25+O25+N25)</f>
        <v>1939</v>
      </c>
      <c r="R25" s="3">
        <v>22</v>
      </c>
    </row>
    <row r="26" spans="1:18" s="34" customFormat="1" x14ac:dyDescent="0.25">
      <c r="A26" s="7" t="s">
        <v>248</v>
      </c>
      <c r="B26" s="7" t="s">
        <v>118</v>
      </c>
      <c r="C26" s="5">
        <v>2004</v>
      </c>
      <c r="D26" s="50" t="s">
        <v>99</v>
      </c>
      <c r="E26" s="6"/>
      <c r="F26" s="25">
        <f>IF(E26&lt;&gt;0,INT(8*(17.78-E26)^2.1),0)</f>
        <v>0</v>
      </c>
      <c r="G26" s="6"/>
      <c r="H26" s="25">
        <f>IF(G26&lt;&gt;0,INT(2.4*((G26*100)-70)^1),0)</f>
        <v>0</v>
      </c>
      <c r="I26" s="6"/>
      <c r="J26" s="25">
        <f>IF(I26&lt;&gt;0,INT(0.8465*((I26*100)-75)^1.42),0)</f>
        <v>0</v>
      </c>
      <c r="K26" s="6"/>
      <c r="L26" s="25">
        <f>IF(K26&lt;&gt;0,INT(56.0211*(K26-1.5)^1.05),0)</f>
        <v>0</v>
      </c>
      <c r="M26" s="62">
        <f>SUM(F26+H26+J26+L26)</f>
        <v>0</v>
      </c>
      <c r="N26" s="67">
        <f>SUM(F26,H26,J26,L26)</f>
        <v>0</v>
      </c>
      <c r="O26" s="68">
        <v>1578</v>
      </c>
      <c r="P26" s="68">
        <v>0</v>
      </c>
      <c r="Q26" s="7">
        <f>SUM(P26+O26+N26)</f>
        <v>1578</v>
      </c>
      <c r="R26" s="3">
        <v>23</v>
      </c>
    </row>
    <row r="27" spans="1:18" s="34" customFormat="1" x14ac:dyDescent="0.25">
      <c r="A27" s="95" t="s">
        <v>71</v>
      </c>
      <c r="B27" s="95" t="s">
        <v>72</v>
      </c>
      <c r="C27" s="5">
        <v>2005</v>
      </c>
      <c r="D27" s="50" t="s">
        <v>19</v>
      </c>
      <c r="E27" s="6">
        <v>12.97</v>
      </c>
      <c r="F27" s="25">
        <f>IF(E27&lt;&gt;0,INT(8*(17.78-E27)^2.1),0)</f>
        <v>216</v>
      </c>
      <c r="G27" s="6">
        <v>2.5499999999999998</v>
      </c>
      <c r="H27" s="25">
        <f>IF(G27&lt;&gt;0,INT(2.4*((G27*100)-70)^1),0)</f>
        <v>444</v>
      </c>
      <c r="I27" s="6"/>
      <c r="J27" s="25">
        <f>IF(I27&lt;&gt;0,INT(0.8465*((I27*100)-75)^1.42),0)</f>
        <v>0</v>
      </c>
      <c r="K27" s="6">
        <v>3.9</v>
      </c>
      <c r="L27" s="25">
        <f>IF(K27&lt;&gt;0,INT(56.0211*(K27-1.5)^1.05),0)</f>
        <v>140</v>
      </c>
      <c r="M27" s="62">
        <f>SUM(F27+H27+J27+L27)</f>
        <v>800</v>
      </c>
      <c r="N27" s="67">
        <f>SUM(F27,H27,J27,L27)</f>
        <v>800</v>
      </c>
      <c r="O27" s="68">
        <v>747</v>
      </c>
      <c r="P27" s="68">
        <v>0</v>
      </c>
      <c r="Q27" s="7">
        <f>SUM(P27+O27+N27)</f>
        <v>1547</v>
      </c>
      <c r="R27" s="3">
        <v>24</v>
      </c>
    </row>
    <row r="28" spans="1:18" s="34" customFormat="1" x14ac:dyDescent="0.25">
      <c r="A28" s="95" t="s">
        <v>318</v>
      </c>
      <c r="B28" s="95" t="s">
        <v>319</v>
      </c>
      <c r="C28" s="5">
        <v>2004</v>
      </c>
      <c r="D28" s="50" t="s">
        <v>165</v>
      </c>
      <c r="E28" s="6">
        <v>10.54</v>
      </c>
      <c r="F28" s="25">
        <f>IF(E28&lt;&gt;0,INT(8*(17.78-E28)^2.1),0)</f>
        <v>511</v>
      </c>
      <c r="G28" s="6">
        <v>3.17</v>
      </c>
      <c r="H28" s="25">
        <f>IF(G28&lt;&gt;0,INT(2.4*((G28*100)-70)^1),0)</f>
        <v>592</v>
      </c>
      <c r="I28" s="6"/>
      <c r="J28" s="25">
        <f>IF(I28&lt;&gt;0,INT(0.8465*((I28*100)-75)^1.42),0)</f>
        <v>0</v>
      </c>
      <c r="K28" s="6">
        <v>5.4</v>
      </c>
      <c r="L28" s="25">
        <f>IF(K28&lt;&gt;0,INT(56.0211*(K28-1.5)^1.05),0)</f>
        <v>233</v>
      </c>
      <c r="M28" s="62">
        <f>SUM(F28+H28+J28+L28)</f>
        <v>1336</v>
      </c>
      <c r="N28" s="67">
        <f>SUM(F28,H28,J28,L28)</f>
        <v>1336</v>
      </c>
      <c r="O28" s="68">
        <v>0</v>
      </c>
      <c r="P28" s="68">
        <v>0</v>
      </c>
      <c r="Q28" s="7">
        <f>SUM(P28+O28+N28)</f>
        <v>1336</v>
      </c>
      <c r="R28" s="3">
        <v>25</v>
      </c>
    </row>
    <row r="29" spans="1:18" s="34" customFormat="1" x14ac:dyDescent="0.25">
      <c r="A29" s="95" t="s">
        <v>71</v>
      </c>
      <c r="B29" s="95" t="s">
        <v>256</v>
      </c>
      <c r="C29" s="5"/>
      <c r="D29" s="50" t="s">
        <v>125</v>
      </c>
      <c r="E29" s="6">
        <v>10.4</v>
      </c>
      <c r="F29" s="25">
        <f>IF(E29&lt;&gt;0,INT(8*(17.78-E29)^2.1),0)</f>
        <v>532</v>
      </c>
      <c r="G29" s="6">
        <v>2.94</v>
      </c>
      <c r="H29" s="25">
        <f>IF(G29&lt;&gt;0,INT(2.4*((G29*100)-70)^1),0)</f>
        <v>537</v>
      </c>
      <c r="I29" s="6"/>
      <c r="J29" s="25">
        <f>IF(I29&lt;&gt;0,INT(0.8465*((I29*100)-75)^1.42),0)</f>
        <v>0</v>
      </c>
      <c r="K29" s="6">
        <v>5.84</v>
      </c>
      <c r="L29" s="25">
        <f>IF(K29&lt;&gt;0,INT(56.0211*(K29-1.5)^1.05),0)</f>
        <v>261</v>
      </c>
      <c r="M29" s="62">
        <f>SUM(F29+H29+J29+L29)</f>
        <v>1330</v>
      </c>
      <c r="N29" s="67">
        <f>SUM(F29,H29,J29,L29)</f>
        <v>1330</v>
      </c>
      <c r="O29" s="68">
        <v>0</v>
      </c>
      <c r="P29" s="68">
        <v>0</v>
      </c>
      <c r="Q29" s="7">
        <f>SUM(P29+O29+N29)</f>
        <v>1330</v>
      </c>
      <c r="R29" s="3">
        <v>26</v>
      </c>
    </row>
    <row r="30" spans="1:18" s="34" customFormat="1" x14ac:dyDescent="0.25">
      <c r="A30" s="7" t="s">
        <v>136</v>
      </c>
      <c r="B30" s="7" t="s">
        <v>137</v>
      </c>
      <c r="C30" s="5">
        <v>2005</v>
      </c>
      <c r="D30" s="50" t="s">
        <v>125</v>
      </c>
      <c r="E30" s="6"/>
      <c r="F30" s="25">
        <f>IF(E30&lt;&gt;0,INT(8*(17.78-E30)^2.1),0)</f>
        <v>0</v>
      </c>
      <c r="G30" s="6"/>
      <c r="H30" s="25">
        <f>IF(G30&lt;&gt;0,INT(2.4*((G30*100)-70)^1),0)</f>
        <v>0</v>
      </c>
      <c r="I30" s="6"/>
      <c r="J30" s="25">
        <f>IF(I30&lt;&gt;0,INT(0.8465*((I30*100)-75)^1.42),0)</f>
        <v>0</v>
      </c>
      <c r="K30" s="6"/>
      <c r="L30" s="25">
        <f>IF(K30&lt;&gt;0,INT(56.0211*(K30-1.5)^1.05),0)</f>
        <v>0</v>
      </c>
      <c r="M30" s="62">
        <f>SUM(F30+H30+J30+L30)</f>
        <v>0</v>
      </c>
      <c r="N30" s="67">
        <f>SUM(F30,H30,J30,L30)</f>
        <v>0</v>
      </c>
      <c r="O30" s="68">
        <v>1268</v>
      </c>
      <c r="P30" s="68">
        <v>0</v>
      </c>
      <c r="Q30" s="7">
        <f>SUM(P30+O30+N30)</f>
        <v>1268</v>
      </c>
      <c r="R30" s="3">
        <v>27</v>
      </c>
    </row>
    <row r="31" spans="1:18" s="34" customFormat="1" x14ac:dyDescent="0.25">
      <c r="A31" s="7" t="s">
        <v>68</v>
      </c>
      <c r="B31" s="7" t="s">
        <v>280</v>
      </c>
      <c r="C31" s="5">
        <v>2005</v>
      </c>
      <c r="D31" s="50" t="s">
        <v>19</v>
      </c>
      <c r="E31" s="6"/>
      <c r="F31" s="25">
        <f>IF(E31&lt;&gt;0,INT(8*(17.78-E31)^2.1),0)</f>
        <v>0</v>
      </c>
      <c r="G31" s="6"/>
      <c r="H31" s="25">
        <f>IF(G31&lt;&gt;0,INT(2.4*((G31*100)-70)^1),0)</f>
        <v>0</v>
      </c>
      <c r="I31" s="6"/>
      <c r="J31" s="25">
        <f>IF(I31&lt;&gt;0,INT(0.8465*((I31*100)-75)^1.42),0)</f>
        <v>0</v>
      </c>
      <c r="K31" s="6"/>
      <c r="L31" s="25">
        <f>IF(K31&lt;&gt;0,INT(56.0211*(K31-1.5)^1.05),0)</f>
        <v>0</v>
      </c>
      <c r="M31" s="62">
        <f>SUM(F31+H31+J31+L31)</f>
        <v>0</v>
      </c>
      <c r="N31" s="67">
        <f>SUM(F31,H31,J31,L31)</f>
        <v>0</v>
      </c>
      <c r="O31" s="68">
        <v>0</v>
      </c>
      <c r="P31" s="68">
        <v>1257</v>
      </c>
      <c r="Q31" s="7">
        <f>SUM(P31+O31+N31)</f>
        <v>1257</v>
      </c>
      <c r="R31" s="3">
        <v>28</v>
      </c>
    </row>
    <row r="32" spans="1:18" s="34" customFormat="1" x14ac:dyDescent="0.25">
      <c r="A32" s="95" t="s">
        <v>101</v>
      </c>
      <c r="B32" s="95" t="s">
        <v>102</v>
      </c>
      <c r="C32" s="5">
        <v>2005</v>
      </c>
      <c r="D32" s="50" t="s">
        <v>99</v>
      </c>
      <c r="E32" s="6"/>
      <c r="F32" s="25">
        <f>IF(E32&lt;&gt;0,INT(8*(17.78-E32)^2.1),0)</f>
        <v>0</v>
      </c>
      <c r="G32" s="19"/>
      <c r="H32" s="25">
        <f>IF(G32&lt;&gt;0,INT(2.4*((G32*100)-70)^1),0)</f>
        <v>0</v>
      </c>
      <c r="I32" s="7"/>
      <c r="J32" s="25">
        <f>IF(I32&lt;&gt;0,INT(0.8465*((I32*100)-75)^1.42),0)</f>
        <v>0</v>
      </c>
      <c r="K32" s="19"/>
      <c r="L32" s="25">
        <f>IF(K32&lt;&gt;0,INT(56.0211*(K32-1.5)^1.05),0)</f>
        <v>0</v>
      </c>
      <c r="M32" s="62">
        <f>SUM(F32+H32+J32+L32)</f>
        <v>0</v>
      </c>
      <c r="N32" s="67">
        <f>SUM(F32,H32,J32,L32)</f>
        <v>0</v>
      </c>
      <c r="O32" s="68">
        <v>1254</v>
      </c>
      <c r="P32" s="68">
        <v>0</v>
      </c>
      <c r="Q32" s="7">
        <f>SUM(P32+O32+N32)</f>
        <v>1254</v>
      </c>
      <c r="R32" s="3">
        <v>29</v>
      </c>
    </row>
    <row r="33" spans="1:18" s="34" customFormat="1" x14ac:dyDescent="0.25">
      <c r="A33" s="7" t="s">
        <v>22</v>
      </c>
      <c r="B33" s="7" t="s">
        <v>41</v>
      </c>
      <c r="C33" s="5">
        <v>2005</v>
      </c>
      <c r="D33" s="50" t="s">
        <v>19</v>
      </c>
      <c r="E33" s="6"/>
      <c r="F33" s="25">
        <f>IF(E33&lt;&gt;0,INT(8*(17.78-E33)^2.1),0)</f>
        <v>0</v>
      </c>
      <c r="G33" s="6"/>
      <c r="H33" s="25">
        <f>IF(G33&lt;&gt;0,INT(2.4*((G33*100)-70)^1),0)</f>
        <v>0</v>
      </c>
      <c r="I33" s="6"/>
      <c r="J33" s="25">
        <f>IF(I33&lt;&gt;0,INT(0.8465*((I33*100)-75)^1.42),0)</f>
        <v>0</v>
      </c>
      <c r="K33" s="6"/>
      <c r="L33" s="25">
        <f>IF(K33&lt;&gt;0,INT(56.0211*(K33-1.5)^1.05),0)</f>
        <v>0</v>
      </c>
      <c r="M33" s="62">
        <f>SUM(F33+H33+J33+L33)</f>
        <v>0</v>
      </c>
      <c r="N33" s="67">
        <f>SUM(F33,H33,J33,L33)</f>
        <v>0</v>
      </c>
      <c r="O33" s="68">
        <v>1065</v>
      </c>
      <c r="P33" s="68">
        <v>0</v>
      </c>
      <c r="Q33" s="7">
        <f>SUM(P33+O33+N33)</f>
        <v>1065</v>
      </c>
      <c r="R33" s="3">
        <v>30</v>
      </c>
    </row>
    <row r="34" spans="1:18" s="34" customFormat="1" x14ac:dyDescent="0.25">
      <c r="A34" s="7" t="s">
        <v>243</v>
      </c>
      <c r="B34" s="7" t="s">
        <v>283</v>
      </c>
      <c r="C34" s="5">
        <v>2005</v>
      </c>
      <c r="D34" s="50" t="s">
        <v>19</v>
      </c>
      <c r="E34" s="6"/>
      <c r="F34" s="25">
        <f>IF(E34&lt;&gt;0,INT(8*(17.78-E34)^2.1),0)</f>
        <v>0</v>
      </c>
      <c r="G34" s="6"/>
      <c r="H34" s="25">
        <f>IF(G34&lt;&gt;0,INT(2.4*((G34*100)-70)^1),0)</f>
        <v>0</v>
      </c>
      <c r="I34" s="6"/>
      <c r="J34" s="25">
        <f>IF(I34&lt;&gt;0,INT(0.8465*((I34*100)-75)^1.42),0)</f>
        <v>0</v>
      </c>
      <c r="K34" s="6"/>
      <c r="L34" s="25">
        <f>IF(K34&lt;&gt;0,INT(56.0211*(K34-1.5)^1.05),0)</f>
        <v>0</v>
      </c>
      <c r="M34" s="62">
        <f>SUM(F34+H34+J34+L34)</f>
        <v>0</v>
      </c>
      <c r="N34" s="67">
        <f>SUM(F34,H34,J34,L34)</f>
        <v>0</v>
      </c>
      <c r="O34" s="68">
        <v>0</v>
      </c>
      <c r="P34" s="68">
        <v>1060</v>
      </c>
      <c r="Q34" s="7">
        <f>SUM(P34+O34+N34)</f>
        <v>1060</v>
      </c>
      <c r="R34" s="3">
        <v>31</v>
      </c>
    </row>
    <row r="35" spans="1:18" s="34" customFormat="1" x14ac:dyDescent="0.25">
      <c r="A35" s="7" t="s">
        <v>245</v>
      </c>
      <c r="B35" s="7" t="s">
        <v>246</v>
      </c>
      <c r="C35" s="5">
        <v>2005</v>
      </c>
      <c r="D35" s="50" t="s">
        <v>125</v>
      </c>
      <c r="E35" s="6"/>
      <c r="F35" s="25">
        <f>IF(E35&lt;&gt;0,INT(8*(17.78-E35)^2.1),0)</f>
        <v>0</v>
      </c>
      <c r="G35" s="6"/>
      <c r="H35" s="25">
        <f>IF(G35&lt;&gt;0,INT(2.4*((G35*100)-70)^1),0)</f>
        <v>0</v>
      </c>
      <c r="I35" s="6"/>
      <c r="J35" s="25">
        <f>IF(I35&lt;&gt;0,INT(0.8465*((I35*100)-75)^1.42),0)</f>
        <v>0</v>
      </c>
      <c r="K35" s="6"/>
      <c r="L35" s="25">
        <f>IF(K35&lt;&gt;0,INT(56.0211*(K35-1.5)^1.05),0)</f>
        <v>0</v>
      </c>
      <c r="M35" s="62">
        <f>SUM(F35+H35+J35+L35)</f>
        <v>0</v>
      </c>
      <c r="N35" s="67">
        <f>SUM(F35,H35,J35,L35)</f>
        <v>0</v>
      </c>
      <c r="O35" s="68">
        <v>1056</v>
      </c>
      <c r="P35" s="68">
        <v>0</v>
      </c>
      <c r="Q35" s="7">
        <f>SUM(P35+O35+N35)</f>
        <v>1056</v>
      </c>
      <c r="R35" s="3">
        <v>32</v>
      </c>
    </row>
    <row r="36" spans="1:18" s="34" customFormat="1" x14ac:dyDescent="0.25">
      <c r="A36" s="95" t="s">
        <v>65</v>
      </c>
      <c r="B36" s="95" t="s">
        <v>24</v>
      </c>
      <c r="C36" s="5">
        <v>2004</v>
      </c>
      <c r="D36" s="50" t="s">
        <v>19</v>
      </c>
      <c r="E36" s="6"/>
      <c r="F36" s="25">
        <f>IF(E36&lt;&gt;0,INT(8*(17.78-E36)^2.1),0)</f>
        <v>0</v>
      </c>
      <c r="G36" s="6"/>
      <c r="H36" s="25">
        <f>IF(G36&lt;&gt;0,INT(2.4*((G36*100)-70)^1),0)</f>
        <v>0</v>
      </c>
      <c r="I36" s="6"/>
      <c r="J36" s="25">
        <f>IF(I36&lt;&gt;0,INT(0.8465*((I36*100)-75)^1.42),0)</f>
        <v>0</v>
      </c>
      <c r="K36" s="6"/>
      <c r="L36" s="25">
        <f>IF(K36&lt;&gt;0,INT(56.0211*(K36-1.5)^1.05),0)</f>
        <v>0</v>
      </c>
      <c r="M36" s="62">
        <f>SUM(F36+H36+J36+L36)</f>
        <v>0</v>
      </c>
      <c r="N36" s="67">
        <f>SUM(F36,H36,J36,L36)</f>
        <v>0</v>
      </c>
      <c r="O36" s="68">
        <v>991</v>
      </c>
      <c r="P36" s="68">
        <v>0</v>
      </c>
      <c r="Q36" s="7">
        <f>SUM(P36+O36+N36)</f>
        <v>991</v>
      </c>
      <c r="R36" s="3">
        <v>33</v>
      </c>
    </row>
    <row r="37" spans="1:18" s="34" customFormat="1" x14ac:dyDescent="0.25">
      <c r="A37" s="7" t="s">
        <v>284</v>
      </c>
      <c r="B37" s="7" t="s">
        <v>285</v>
      </c>
      <c r="C37" s="5">
        <v>2005</v>
      </c>
      <c r="D37" s="50" t="s">
        <v>19</v>
      </c>
      <c r="E37" s="6"/>
      <c r="F37" s="25">
        <f>IF(E37&lt;&gt;0,INT(8*(17.78-E37)^2.1),0)</f>
        <v>0</v>
      </c>
      <c r="G37" s="6"/>
      <c r="H37" s="25">
        <f>IF(G37&lt;&gt;0,INT(2.4*((G37*100)-70)^1),0)</f>
        <v>0</v>
      </c>
      <c r="I37" s="6"/>
      <c r="J37" s="25">
        <f>IF(I37&lt;&gt;0,INT(0.8465*((I37*100)-75)^1.42),0)</f>
        <v>0</v>
      </c>
      <c r="K37" s="6"/>
      <c r="L37" s="25">
        <f>IF(K37&lt;&gt;0,INT(56.0211*(K37-1.5)^1.05),0)</f>
        <v>0</v>
      </c>
      <c r="M37" s="62">
        <f>SUM(F37+H37+J37+L37)</f>
        <v>0</v>
      </c>
      <c r="N37" s="67">
        <f>SUM(F37,H37,J37,L37)</f>
        <v>0</v>
      </c>
      <c r="O37" s="68">
        <v>0</v>
      </c>
      <c r="P37" s="68">
        <v>844</v>
      </c>
      <c r="Q37" s="7">
        <f>SUM(P37+O37+N37)</f>
        <v>844</v>
      </c>
      <c r="R37" s="3">
        <v>34</v>
      </c>
    </row>
    <row r="38" spans="1:18" s="34" customFormat="1" x14ac:dyDescent="0.25">
      <c r="A38" s="95" t="s">
        <v>320</v>
      </c>
      <c r="B38" s="95" t="s">
        <v>321</v>
      </c>
      <c r="C38" s="5">
        <v>2004</v>
      </c>
      <c r="D38" s="50" t="s">
        <v>165</v>
      </c>
      <c r="E38" s="6">
        <v>11.88</v>
      </c>
      <c r="F38" s="25">
        <f>IF(E38&lt;&gt;0,INT(8*(17.78-E38)^2.1),0)</f>
        <v>332</v>
      </c>
      <c r="G38" s="6">
        <v>2.14</v>
      </c>
      <c r="H38" s="25">
        <f>IF(G38&lt;&gt;0,INT(2.4*((G38*100)-70)^1),0)</f>
        <v>345</v>
      </c>
      <c r="I38" s="6"/>
      <c r="J38" s="25">
        <f>IF(I38&lt;&gt;0,INT(0.8465*((I38*100)-75)^1.42),0)</f>
        <v>0</v>
      </c>
      <c r="K38" s="6">
        <v>3.3</v>
      </c>
      <c r="L38" s="25">
        <f>IF(K38&lt;&gt;0,INT(56.0211*(K38-1.5)^1.05),0)</f>
        <v>103</v>
      </c>
      <c r="M38" s="62">
        <f>SUM(F38+H38+J38+L38)</f>
        <v>780</v>
      </c>
      <c r="N38" s="67">
        <f>SUM(F38,H38,J38,L38)</f>
        <v>780</v>
      </c>
      <c r="O38" s="68">
        <v>0</v>
      </c>
      <c r="P38" s="68">
        <v>0</v>
      </c>
      <c r="Q38" s="7">
        <f>SUM(P38+O38+N38)</f>
        <v>780</v>
      </c>
      <c r="R38" s="3">
        <v>35</v>
      </c>
    </row>
    <row r="39" spans="1:18" s="34" customFormat="1" x14ac:dyDescent="0.25">
      <c r="A39" s="7" t="s">
        <v>132</v>
      </c>
      <c r="B39" s="7" t="s">
        <v>133</v>
      </c>
      <c r="C39" s="5">
        <v>2005</v>
      </c>
      <c r="D39" s="50" t="s">
        <v>125</v>
      </c>
      <c r="E39" s="6"/>
      <c r="F39" s="25">
        <f>IF(E39&lt;&gt;0,INT(8*(17.78-E39)^2.1),0)</f>
        <v>0</v>
      </c>
      <c r="G39" s="6"/>
      <c r="H39" s="25">
        <f>IF(G39&lt;&gt;0,INT(2.4*((G39*100)-70)^1),0)</f>
        <v>0</v>
      </c>
      <c r="I39" s="6"/>
      <c r="J39" s="25">
        <f>IF(I39&lt;&gt;0,INT(0.8465*((I39*100)-75)^1.42),0)</f>
        <v>0</v>
      </c>
      <c r="K39" s="6"/>
      <c r="L39" s="25">
        <f>IF(K39&lt;&gt;0,INT(56.0211*(K39-1.5)^1.05),0)</f>
        <v>0</v>
      </c>
      <c r="M39" s="62">
        <f>SUM(F39+H39+J39+L39)</f>
        <v>0</v>
      </c>
      <c r="N39" s="67">
        <f>SUM(F39,H39,J39,L39)</f>
        <v>0</v>
      </c>
      <c r="O39" s="68">
        <v>732</v>
      </c>
      <c r="P39" s="68">
        <v>0</v>
      </c>
      <c r="Q39" s="7">
        <f>SUM(P39+O39+N39)</f>
        <v>732</v>
      </c>
      <c r="R39" s="3">
        <v>36</v>
      </c>
    </row>
    <row r="40" spans="1:18" s="34" customFormat="1" x14ac:dyDescent="0.25">
      <c r="A40" s="95" t="s">
        <v>308</v>
      </c>
      <c r="B40" s="95" t="s">
        <v>309</v>
      </c>
      <c r="C40" s="5">
        <v>2004</v>
      </c>
      <c r="D40" s="50" t="s">
        <v>99</v>
      </c>
      <c r="E40" s="6"/>
      <c r="F40" s="25">
        <f>IF(E40&lt;&gt;0,INT(8*(17.78-E40)^2.1),0)</f>
        <v>0</v>
      </c>
      <c r="G40" s="6"/>
      <c r="H40" s="25">
        <f>IF(G40&lt;&gt;0,INT(2.4*((G40*100)-70)^1),0)</f>
        <v>0</v>
      </c>
      <c r="I40" s="6"/>
      <c r="J40" s="25">
        <f>IF(I40&lt;&gt;0,INT(0.8465*((I40*100)-75)^1.42),0)</f>
        <v>0</v>
      </c>
      <c r="K40" s="6"/>
      <c r="L40" s="25">
        <f>IF(K40&lt;&gt;0,INT(56.0211*(K40-1.5)^1.05),0)</f>
        <v>0</v>
      </c>
      <c r="M40" s="62">
        <f>SUM(F40+H40+J40+L40)</f>
        <v>0</v>
      </c>
      <c r="N40" s="67">
        <f>SUM(F40,H40,J40,L40)</f>
        <v>0</v>
      </c>
      <c r="O40" s="68">
        <v>0</v>
      </c>
      <c r="P40" s="68"/>
      <c r="Q40" s="7">
        <f>SUM(P40+O40+N40)</f>
        <v>0</v>
      </c>
      <c r="R40" s="3">
        <v>37</v>
      </c>
    </row>
    <row r="41" spans="1:18" s="34" customFormat="1" x14ac:dyDescent="0.25">
      <c r="A41" s="7"/>
      <c r="B41" s="7"/>
      <c r="C41" s="5"/>
      <c r="D41" s="50"/>
      <c r="E41" s="6"/>
      <c r="F41" s="25"/>
      <c r="G41" s="6"/>
      <c r="H41" s="25"/>
      <c r="I41" s="6"/>
      <c r="J41" s="25"/>
      <c r="K41" s="6"/>
      <c r="L41" s="25"/>
      <c r="M41" s="62"/>
      <c r="N41" s="68"/>
      <c r="O41" s="68"/>
      <c r="P41" s="68"/>
      <c r="Q41" s="24"/>
      <c r="R41" s="5"/>
    </row>
    <row r="42" spans="1:18" x14ac:dyDescent="0.25">
      <c r="A42" s="3" t="s">
        <v>0</v>
      </c>
      <c r="B42" s="3" t="s">
        <v>1</v>
      </c>
      <c r="C42" s="4" t="s">
        <v>2</v>
      </c>
      <c r="D42" s="49" t="s">
        <v>9</v>
      </c>
      <c r="E42" s="3" t="s">
        <v>3</v>
      </c>
      <c r="F42" s="3" t="s">
        <v>4</v>
      </c>
      <c r="G42" s="3" t="s">
        <v>5</v>
      </c>
      <c r="H42" s="3" t="s">
        <v>4</v>
      </c>
      <c r="I42" s="3" t="s">
        <v>6</v>
      </c>
      <c r="J42" s="3" t="s">
        <v>4</v>
      </c>
      <c r="K42" s="3" t="s">
        <v>7</v>
      </c>
      <c r="L42" s="3" t="s">
        <v>4</v>
      </c>
      <c r="M42" s="63" t="s">
        <v>306</v>
      </c>
      <c r="N42" s="69"/>
      <c r="O42" s="66">
        <v>42328</v>
      </c>
      <c r="P42" s="66">
        <v>42360</v>
      </c>
      <c r="Q42" s="4" t="s">
        <v>307</v>
      </c>
      <c r="R42" s="4" t="s">
        <v>8</v>
      </c>
    </row>
    <row r="43" spans="1:18" x14ac:dyDescent="0.25">
      <c r="A43" s="117" t="s">
        <v>14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9"/>
    </row>
    <row r="44" spans="1:18" ht="17.45" customHeight="1" x14ac:dyDescent="0.25">
      <c r="A44" s="95" t="s">
        <v>145</v>
      </c>
      <c r="B44" s="95" t="s">
        <v>146</v>
      </c>
      <c r="C44" s="5">
        <v>2004</v>
      </c>
      <c r="D44" s="50" t="s">
        <v>125</v>
      </c>
      <c r="E44" s="19">
        <v>9.09</v>
      </c>
      <c r="F44" s="5">
        <f>IF(E44&lt;&gt;0,INT(8*(17.78-E44)^2.1),0)</f>
        <v>749</v>
      </c>
      <c r="G44" s="19">
        <v>3.71</v>
      </c>
      <c r="H44" s="5">
        <f>IF(G44&lt;&gt;0,INT(2.4*((G44*100)-70)^1),0)</f>
        <v>722</v>
      </c>
      <c r="I44" s="7"/>
      <c r="J44" s="5">
        <f>IF(I44&lt;&gt;0,INT(0.8465*((I44*100)-75)^1.42),0)</f>
        <v>0</v>
      </c>
      <c r="K44" s="19">
        <v>7.44</v>
      </c>
      <c r="L44" s="5">
        <f>IF(K44&lt;&gt;0,INT(56.0211*(K44-1.5)^1.05),0)</f>
        <v>363</v>
      </c>
      <c r="M44" s="61">
        <f>SUM(F44+H44+J44+L44)</f>
        <v>1834</v>
      </c>
      <c r="N44" s="67">
        <f>SUM(F44+H44+J44+L44)</f>
        <v>1834</v>
      </c>
      <c r="O44" s="67">
        <v>1796</v>
      </c>
      <c r="P44" s="67">
        <v>0</v>
      </c>
      <c r="Q44" s="7">
        <f>SUM(P44+O44+N44)</f>
        <v>3630</v>
      </c>
      <c r="R44" s="3">
        <v>1</v>
      </c>
    </row>
    <row r="45" spans="1:18" x14ac:dyDescent="0.25">
      <c r="A45" s="98" t="s">
        <v>78</v>
      </c>
      <c r="B45" s="98" t="s">
        <v>200</v>
      </c>
      <c r="C45" s="32">
        <v>2004</v>
      </c>
      <c r="D45" s="52" t="s">
        <v>165</v>
      </c>
      <c r="E45" s="19">
        <v>9.18</v>
      </c>
      <c r="F45" s="5">
        <f>IF(E45&lt;&gt;0,INT(8*(17.78-E45)^2.1),0)</f>
        <v>733</v>
      </c>
      <c r="G45" s="19">
        <v>3.88</v>
      </c>
      <c r="H45" s="5">
        <f>IF(G45&lt;&gt;0,INT(2.4*((G45*100)-70)^1),0)</f>
        <v>763</v>
      </c>
      <c r="I45" s="7"/>
      <c r="J45" s="5">
        <f>IF(I45&lt;&gt;0,INT(0.8465*((I45*100)-75)^1.42),0)</f>
        <v>0</v>
      </c>
      <c r="K45" s="19">
        <v>6.46</v>
      </c>
      <c r="L45" s="5">
        <f>IF(K45&lt;&gt;0,INT(56.0211*(K45-1.5)^1.05),0)</f>
        <v>301</v>
      </c>
      <c r="M45" s="61">
        <f>SUM(F45+H45+J45+L45)</f>
        <v>1797</v>
      </c>
      <c r="N45" s="67">
        <f>SUM(F45+H45+J45+L45)</f>
        <v>1797</v>
      </c>
      <c r="O45" s="67">
        <v>0</v>
      </c>
      <c r="P45" s="67">
        <v>1811</v>
      </c>
      <c r="Q45" s="7">
        <f>SUM(P45+O45+N45)</f>
        <v>3608</v>
      </c>
      <c r="R45" s="3">
        <v>2</v>
      </c>
    </row>
    <row r="46" spans="1:18" x14ac:dyDescent="0.25">
      <c r="A46" s="95" t="s">
        <v>78</v>
      </c>
      <c r="B46" s="95" t="s">
        <v>79</v>
      </c>
      <c r="C46" s="5">
        <v>2005</v>
      </c>
      <c r="D46" s="50" t="s">
        <v>19</v>
      </c>
      <c r="E46" s="19">
        <v>9.66</v>
      </c>
      <c r="F46" s="5">
        <f>IF(E46&lt;&gt;0,INT(8*(17.78-E46)^2.1),0)</f>
        <v>650</v>
      </c>
      <c r="G46" s="19">
        <v>3.81</v>
      </c>
      <c r="H46" s="5">
        <f>IF(G46&lt;&gt;0,INT(2.4*((G46*100)-70)^1),0)</f>
        <v>746</v>
      </c>
      <c r="I46" s="7"/>
      <c r="J46" s="5">
        <f>IF(I46&lt;&gt;0,INT(0.8465*((I46*100)-75)^1.42),0)</f>
        <v>0</v>
      </c>
      <c r="K46" s="19">
        <v>7.96</v>
      </c>
      <c r="L46" s="5">
        <f>IF(K46&lt;&gt;0,INT(56.0211*(K46-1.5)^1.05),0)</f>
        <v>397</v>
      </c>
      <c r="M46" s="61">
        <f>SUM(F46+H46+J46+L46)</f>
        <v>1793</v>
      </c>
      <c r="N46" s="67">
        <f>SUM(F46+H46+J46+L46)</f>
        <v>1793</v>
      </c>
      <c r="O46" s="67">
        <v>1722</v>
      </c>
      <c r="P46" s="67">
        <v>0</v>
      </c>
      <c r="Q46" s="7">
        <f>SUM(P46+O46+N46)</f>
        <v>3515</v>
      </c>
      <c r="R46" s="3">
        <v>3</v>
      </c>
    </row>
    <row r="47" spans="1:18" x14ac:dyDescent="0.25">
      <c r="A47" s="98" t="s">
        <v>193</v>
      </c>
      <c r="B47" s="98" t="s">
        <v>194</v>
      </c>
      <c r="C47" s="32">
        <v>2005</v>
      </c>
      <c r="D47" s="52" t="s">
        <v>165</v>
      </c>
      <c r="E47" s="19">
        <v>10.08</v>
      </c>
      <c r="F47" s="5">
        <f>IF(E47&lt;&gt;0,INT(8*(17.78-E47)^2.1),0)</f>
        <v>581</v>
      </c>
      <c r="G47" s="19">
        <v>3.66</v>
      </c>
      <c r="H47" s="5">
        <f>IF(G47&lt;&gt;0,INT(2.4*((G47*100)-70)^1),0)</f>
        <v>710</v>
      </c>
      <c r="I47" s="19"/>
      <c r="J47" s="5">
        <f>IF(I47&lt;&gt;0,INT(0.8465*((I47*100)-75)^1.42),0)</f>
        <v>0</v>
      </c>
      <c r="K47" s="19">
        <v>6.62</v>
      </c>
      <c r="L47" s="5">
        <f>IF(K47&lt;&gt;0,INT(56.0211*(K47-1.5)^1.05),0)</f>
        <v>311</v>
      </c>
      <c r="M47" s="61">
        <f>SUM(F47+H47+J47+L47)</f>
        <v>1602</v>
      </c>
      <c r="N47" s="67">
        <v>0</v>
      </c>
      <c r="O47" s="67">
        <v>1654</v>
      </c>
      <c r="P47" s="67">
        <v>1732</v>
      </c>
      <c r="Q47" s="7">
        <f>SUM(P47+O47+N47)</f>
        <v>3386</v>
      </c>
      <c r="R47" s="3">
        <v>4</v>
      </c>
    </row>
    <row r="48" spans="1:18" x14ac:dyDescent="0.25">
      <c r="A48" s="98" t="s">
        <v>109</v>
      </c>
      <c r="B48" s="98" t="s">
        <v>198</v>
      </c>
      <c r="C48" s="32">
        <v>2004</v>
      </c>
      <c r="D48" s="52" t="s">
        <v>165</v>
      </c>
      <c r="E48" s="19">
        <v>9.32</v>
      </c>
      <c r="F48" s="5">
        <f>IF(E48&lt;&gt;0,INT(8*(17.78-E48)^2.1),0)</f>
        <v>708</v>
      </c>
      <c r="G48" s="19">
        <v>3.51</v>
      </c>
      <c r="H48" s="5">
        <f>IF(G48&lt;&gt;0,INT(2.4*((G48*100)-70)^1),0)</f>
        <v>674</v>
      </c>
      <c r="I48" s="7"/>
      <c r="J48" s="5">
        <f>IF(I48&lt;&gt;0,INT(0.8465*((I48*100)-75)^1.42),0)</f>
        <v>0</v>
      </c>
      <c r="K48" s="19">
        <v>6.48</v>
      </c>
      <c r="L48" s="5">
        <f>IF(K48&lt;&gt;0,INT(56.0211*(K48-1.5)^1.05),0)</f>
        <v>302</v>
      </c>
      <c r="M48" s="61">
        <f>SUM(F48+H48+J48+L48)</f>
        <v>1684</v>
      </c>
      <c r="N48" s="67">
        <f>SUM(F48+H48+J48+L48)</f>
        <v>1684</v>
      </c>
      <c r="O48" s="67">
        <v>0</v>
      </c>
      <c r="P48" s="67">
        <v>1663</v>
      </c>
      <c r="Q48" s="7">
        <f>SUM(P48+O48+N48)</f>
        <v>3347</v>
      </c>
      <c r="R48" s="3">
        <v>5</v>
      </c>
    </row>
    <row r="49" spans="1:18" x14ac:dyDescent="0.25">
      <c r="A49" s="95" t="s">
        <v>143</v>
      </c>
      <c r="B49" s="95" t="s">
        <v>144</v>
      </c>
      <c r="C49" s="5">
        <v>2005</v>
      </c>
      <c r="D49" s="50" t="s">
        <v>125</v>
      </c>
      <c r="E49" s="19">
        <v>10.32</v>
      </c>
      <c r="F49" s="5">
        <f>IF(E49&lt;&gt;0,INT(8*(17.78-E49)^2.1),0)</f>
        <v>544</v>
      </c>
      <c r="G49" s="19">
        <v>3.37</v>
      </c>
      <c r="H49" s="5">
        <f>IF(G49&lt;&gt;0,INT(2.4*((G49*100)-70)^1),0)</f>
        <v>640</v>
      </c>
      <c r="I49" s="7"/>
      <c r="J49" s="5">
        <f>IF(I49&lt;&gt;0,INT(0.8465*((I49*100)-75)^1.42),0)</f>
        <v>0</v>
      </c>
      <c r="K49" s="19">
        <v>6.49</v>
      </c>
      <c r="L49" s="5">
        <f>IF(K49&lt;&gt;0,INT(56.0211*(K49-1.5)^1.05),0)</f>
        <v>302</v>
      </c>
      <c r="M49" s="61">
        <f>SUM(F49+H49+J49+L49)</f>
        <v>1486</v>
      </c>
      <c r="N49" s="67">
        <v>0</v>
      </c>
      <c r="O49" s="67">
        <v>1576</v>
      </c>
      <c r="P49" s="67">
        <v>1613</v>
      </c>
      <c r="Q49" s="7">
        <f>SUM(P49+O49+N49)</f>
        <v>3189</v>
      </c>
      <c r="R49" s="3">
        <v>6</v>
      </c>
    </row>
    <row r="50" spans="1:18" s="8" customFormat="1" ht="15" x14ac:dyDescent="0.2">
      <c r="A50" s="98" t="s">
        <v>195</v>
      </c>
      <c r="B50" s="98" t="s">
        <v>196</v>
      </c>
      <c r="C50" s="32">
        <v>2005</v>
      </c>
      <c r="D50" s="52" t="s">
        <v>165</v>
      </c>
      <c r="E50" s="6">
        <v>10.28</v>
      </c>
      <c r="F50" s="5">
        <f>IF(E50&lt;&gt;0,INT(8*(17.78-E50)^2.1),0)</f>
        <v>550</v>
      </c>
      <c r="G50" s="19">
        <v>3.28</v>
      </c>
      <c r="H50" s="5">
        <f>IF(G50&lt;&gt;0,INT(2.4*((G50*100)-70)^1),0)</f>
        <v>619</v>
      </c>
      <c r="I50" s="6"/>
      <c r="J50" s="5">
        <f>IF(I50&lt;&gt;0,INT(0.8465*((I50*100)-75)^1.42),0)</f>
        <v>0</v>
      </c>
      <c r="K50" s="6">
        <v>7.57</v>
      </c>
      <c r="L50" s="5">
        <f>IF(K50&lt;&gt;0,INT(56.0211*(K50-1.5)^1.05),0)</f>
        <v>372</v>
      </c>
      <c r="M50" s="61">
        <f>SUM(F50+H50+J50+L50)</f>
        <v>1541</v>
      </c>
      <c r="N50" s="67">
        <f>SUM(F50+H50+J50+L50)</f>
        <v>1541</v>
      </c>
      <c r="O50" s="67">
        <v>1558</v>
      </c>
      <c r="P50" s="67">
        <v>0</v>
      </c>
      <c r="Q50" s="7">
        <f>SUM(P50+O50+N50)</f>
        <v>3099</v>
      </c>
      <c r="R50" s="3">
        <v>7</v>
      </c>
    </row>
    <row r="51" spans="1:18" s="8" customFormat="1" ht="15" x14ac:dyDescent="0.2">
      <c r="A51" s="95" t="s">
        <v>73</v>
      </c>
      <c r="B51" s="95" t="s">
        <v>74</v>
      </c>
      <c r="C51" s="5">
        <v>2004</v>
      </c>
      <c r="D51" s="50" t="s">
        <v>19</v>
      </c>
      <c r="E51" s="19">
        <v>10.69</v>
      </c>
      <c r="F51" s="5">
        <f>IF(E51&lt;&gt;0,INT(8*(17.78-E51)^2.1),0)</f>
        <v>489</v>
      </c>
      <c r="G51" s="19">
        <v>3.64</v>
      </c>
      <c r="H51" s="5">
        <f>IF(G51&lt;&gt;0,INT(2.4*((G51*100)-70)^1),0)</f>
        <v>705</v>
      </c>
      <c r="I51" s="7"/>
      <c r="J51" s="5">
        <f>IF(I51&lt;&gt;0,INT(0.8465*((I51*100)-75)^1.42),0)</f>
        <v>0</v>
      </c>
      <c r="K51" s="19">
        <v>7.18</v>
      </c>
      <c r="L51" s="5">
        <f>IF(K51&lt;&gt;0,INT(56.0211*(K51-1.5)^1.05),0)</f>
        <v>347</v>
      </c>
      <c r="M51" s="61">
        <f>SUM(F51+H51+J51+L51)</f>
        <v>1541</v>
      </c>
      <c r="N51" s="67">
        <f>SUM(F51+H51+J51+L51)</f>
        <v>1541</v>
      </c>
      <c r="O51" s="67">
        <v>1457</v>
      </c>
      <c r="P51" s="67">
        <v>0</v>
      </c>
      <c r="Q51" s="7">
        <f>SUM(P51+O51+N51)</f>
        <v>2998</v>
      </c>
      <c r="R51" s="3">
        <v>8</v>
      </c>
    </row>
    <row r="52" spans="1:18" s="8" customFormat="1" ht="15" x14ac:dyDescent="0.2">
      <c r="A52" s="98" t="s">
        <v>174</v>
      </c>
      <c r="B52" s="98" t="s">
        <v>199</v>
      </c>
      <c r="C52" s="32">
        <v>2004</v>
      </c>
      <c r="D52" s="52" t="s">
        <v>165</v>
      </c>
      <c r="E52" s="19">
        <v>9.93</v>
      </c>
      <c r="F52" s="5">
        <f>IF(E52&lt;&gt;0,INT(8*(17.78-E52)^2.1),0)</f>
        <v>605</v>
      </c>
      <c r="G52" s="19">
        <v>2.89</v>
      </c>
      <c r="H52" s="5">
        <f>IF(G52&lt;&gt;0,INT(2.4*((G52*100)-70)^1),0)</f>
        <v>525</v>
      </c>
      <c r="I52" s="7"/>
      <c r="J52" s="5">
        <f>IF(I52&lt;&gt;0,INT(0.8465*((I52*100)-75)^1.42),0)</f>
        <v>0</v>
      </c>
      <c r="K52" s="19">
        <v>7.59</v>
      </c>
      <c r="L52" s="5">
        <f>IF(K52&lt;&gt;0,INT(56.0211*(K52-1.5)^1.05),0)</f>
        <v>373</v>
      </c>
      <c r="M52" s="61">
        <f>SUM(F52+H52+J52+L52)</f>
        <v>1503</v>
      </c>
      <c r="N52" s="67">
        <f>SUM(F52+H52+J52+L52)</f>
        <v>1503</v>
      </c>
      <c r="O52" s="67">
        <v>0</v>
      </c>
      <c r="P52" s="67">
        <v>1493</v>
      </c>
      <c r="Q52" s="7">
        <f>SUM(P52+O52+N52)</f>
        <v>2996</v>
      </c>
      <c r="R52" s="3">
        <v>9</v>
      </c>
    </row>
    <row r="53" spans="1:18" s="8" customFormat="1" ht="15" x14ac:dyDescent="0.2">
      <c r="A53" s="95" t="s">
        <v>138</v>
      </c>
      <c r="B53" s="95" t="s">
        <v>139</v>
      </c>
      <c r="C53" s="5">
        <v>2005</v>
      </c>
      <c r="D53" s="50" t="s">
        <v>125</v>
      </c>
      <c r="E53" s="19">
        <v>10.06</v>
      </c>
      <c r="F53" s="5">
        <f>IF(E53&lt;&gt;0,INT(8*(17.78-E53)^2.1),0)</f>
        <v>584</v>
      </c>
      <c r="G53" s="19">
        <v>3.47</v>
      </c>
      <c r="H53" s="5">
        <f>IF(G53&lt;&gt;0,INT(2.4*((G53*100)-70)^1),0)</f>
        <v>664</v>
      </c>
      <c r="I53" s="7"/>
      <c r="J53" s="5">
        <f>IF(I53&lt;&gt;0,INT(0.8465*((I53*100)-75)^1.42),0)</f>
        <v>0</v>
      </c>
      <c r="K53" s="19">
        <v>5.95</v>
      </c>
      <c r="L53" s="5">
        <f>IF(K53&lt;&gt;0,INT(56.0211*(K53-1.5)^1.05),0)</f>
        <v>268</v>
      </c>
      <c r="M53" s="61">
        <f>SUM(F53+H53+J53+L53)</f>
        <v>1516</v>
      </c>
      <c r="N53" s="67">
        <f>SUM(F53+H53+J53+L53)</f>
        <v>1516</v>
      </c>
      <c r="O53" s="67">
        <v>0</v>
      </c>
      <c r="P53" s="67">
        <v>1392</v>
      </c>
      <c r="Q53" s="7">
        <f>SUM(P53+O53+N53)</f>
        <v>2908</v>
      </c>
      <c r="R53" s="3">
        <v>10</v>
      </c>
    </row>
    <row r="54" spans="1:18" x14ac:dyDescent="0.25">
      <c r="A54" s="95" t="s">
        <v>141</v>
      </c>
      <c r="B54" s="95" t="s">
        <v>142</v>
      </c>
      <c r="C54" s="5">
        <v>2005</v>
      </c>
      <c r="D54" s="50" t="s">
        <v>125</v>
      </c>
      <c r="E54" s="19">
        <v>10.25</v>
      </c>
      <c r="F54" s="5">
        <f>IF(E54&lt;&gt;0,INT(8*(17.78-E54)^2.1),0)</f>
        <v>555</v>
      </c>
      <c r="G54" s="19">
        <v>3.07</v>
      </c>
      <c r="H54" s="5">
        <f>IF(G54&lt;&gt;0,INT(2.4*((G54*100)-70)^1),0)</f>
        <v>568</v>
      </c>
      <c r="I54" s="7"/>
      <c r="J54" s="5">
        <f>IF(I54&lt;&gt;0,INT(0.8465*((I54*100)-75)^1.42),0)</f>
        <v>0</v>
      </c>
      <c r="K54" s="19">
        <v>6.96</v>
      </c>
      <c r="L54" s="5">
        <f>IF(K54&lt;&gt;0,INT(56.0211*(K54-1.5)^1.05),0)</f>
        <v>332</v>
      </c>
      <c r="M54" s="61">
        <f>SUM(F54+H54+J54+L54)</f>
        <v>1455</v>
      </c>
      <c r="N54" s="67">
        <f>SUM(F54+H54+J54+L54)</f>
        <v>1455</v>
      </c>
      <c r="O54" s="67">
        <v>1433</v>
      </c>
      <c r="P54" s="67">
        <v>0</v>
      </c>
      <c r="Q54" s="7">
        <f>SUM(P54+O54+N54)</f>
        <v>2888</v>
      </c>
      <c r="R54" s="3">
        <v>11</v>
      </c>
    </row>
    <row r="55" spans="1:18" x14ac:dyDescent="0.25">
      <c r="A55" s="98" t="s">
        <v>126</v>
      </c>
      <c r="B55" s="98" t="s">
        <v>186</v>
      </c>
      <c r="C55" s="32">
        <v>2005</v>
      </c>
      <c r="D55" s="52" t="s">
        <v>165</v>
      </c>
      <c r="E55" s="19">
        <v>10.06</v>
      </c>
      <c r="F55" s="5">
        <f>IF(E55&lt;&gt;0,INT(8*(17.78-E55)^2.1),0)</f>
        <v>584</v>
      </c>
      <c r="G55" s="19">
        <v>3.3</v>
      </c>
      <c r="H55" s="5">
        <f>IF(G55&lt;&gt;0,INT(2.4*((G55*100)-70)^1),0)</f>
        <v>624</v>
      </c>
      <c r="I55" s="7"/>
      <c r="J55" s="5">
        <f>IF(I55&lt;&gt;0,INT(0.8465*((I55*100)-75)^1.42),0)</f>
        <v>0</v>
      </c>
      <c r="K55" s="19">
        <v>4.96</v>
      </c>
      <c r="L55" s="5">
        <f>IF(K55&lt;&gt;0,INT(56.0211*(K55-1.5)^1.05),0)</f>
        <v>206</v>
      </c>
      <c r="M55" s="61">
        <f>SUM(F55+H55+J55+L55)</f>
        <v>1414</v>
      </c>
      <c r="N55" s="67">
        <f>SUM(F55+H55+J55+L55)</f>
        <v>1414</v>
      </c>
      <c r="O55" s="67">
        <v>1447</v>
      </c>
      <c r="P55" s="67">
        <v>0</v>
      </c>
      <c r="Q55" s="7">
        <f>SUM(P55+O55+N55)</f>
        <v>2861</v>
      </c>
      <c r="R55" s="3">
        <v>12</v>
      </c>
    </row>
    <row r="56" spans="1:18" x14ac:dyDescent="0.25">
      <c r="A56" s="95" t="s">
        <v>80</v>
      </c>
      <c r="B56" s="95" t="s">
        <v>81</v>
      </c>
      <c r="C56" s="5">
        <v>2005</v>
      </c>
      <c r="D56" s="50" t="s">
        <v>19</v>
      </c>
      <c r="E56" s="19">
        <v>9.9</v>
      </c>
      <c r="F56" s="5">
        <f>IF(E56&lt;&gt;0,INT(8*(17.78-E56)^2.1),0)</f>
        <v>610</v>
      </c>
      <c r="G56" s="19">
        <v>3.03</v>
      </c>
      <c r="H56" s="5">
        <f>IF(G56&lt;&gt;0,INT(2.4*((G56*100)-70)^1),0)</f>
        <v>559</v>
      </c>
      <c r="I56" s="7"/>
      <c r="J56" s="5">
        <f>IF(I56&lt;&gt;0,INT(0.8465*((I56*100)-75)^1.42),0)</f>
        <v>0</v>
      </c>
      <c r="K56" s="19">
        <v>5.95</v>
      </c>
      <c r="L56" s="5">
        <f>IF(K56&lt;&gt;0,INT(56.0211*(K56-1.5)^1.05),0)</f>
        <v>268</v>
      </c>
      <c r="M56" s="61">
        <f>SUM(F56+H56+J56+L56)</f>
        <v>1437</v>
      </c>
      <c r="N56" s="67">
        <f>SUM(F56+H56+J56+L56)</f>
        <v>1437</v>
      </c>
      <c r="O56" s="67">
        <v>1409</v>
      </c>
      <c r="P56" s="67">
        <v>0</v>
      </c>
      <c r="Q56" s="7">
        <f>SUM(P56+O56+N56)</f>
        <v>2846</v>
      </c>
      <c r="R56" s="3">
        <v>13</v>
      </c>
    </row>
    <row r="57" spans="1:18" x14ac:dyDescent="0.25">
      <c r="A57" s="95" t="s">
        <v>289</v>
      </c>
      <c r="B57" s="95" t="s">
        <v>290</v>
      </c>
      <c r="C57" s="5">
        <v>2005</v>
      </c>
      <c r="D57" s="50" t="s">
        <v>125</v>
      </c>
      <c r="E57" s="7">
        <v>10.19</v>
      </c>
      <c r="F57" s="5">
        <f>IF(E57&lt;&gt;0,INT(8*(17.78-E57)^2.1),0)</f>
        <v>564</v>
      </c>
      <c r="G57" s="19">
        <v>3.11</v>
      </c>
      <c r="H57" s="5">
        <f>IF(G57&lt;&gt;0,INT(2.4*((G57*100)-70)^1),0)</f>
        <v>578</v>
      </c>
      <c r="I57" s="7"/>
      <c r="J57" s="5">
        <f>IF(I57&lt;&gt;0,INT(0.8465*((I57*100)-75)^1.42),0)</f>
        <v>0</v>
      </c>
      <c r="K57" s="19">
        <v>6.08</v>
      </c>
      <c r="L57" s="5">
        <f>IF(K57&lt;&gt;0,INT(56.0211*(K57-1.5)^1.05),0)</f>
        <v>276</v>
      </c>
      <c r="M57" s="61">
        <f>SUM(F57+H57+J57+L57)</f>
        <v>1418</v>
      </c>
      <c r="N57" s="67">
        <f>SUM(F57+H57+J57+L57)</f>
        <v>1418</v>
      </c>
      <c r="O57" s="70">
        <v>0</v>
      </c>
      <c r="P57" s="70">
        <v>1425</v>
      </c>
      <c r="Q57" s="7">
        <f>SUM(P57+O57+N57)</f>
        <v>2843</v>
      </c>
      <c r="R57" s="3">
        <v>14</v>
      </c>
    </row>
    <row r="58" spans="1:18" x14ac:dyDescent="0.25">
      <c r="A58" s="95" t="s">
        <v>286</v>
      </c>
      <c r="B58" s="95" t="s">
        <v>288</v>
      </c>
      <c r="C58" s="5">
        <v>2005</v>
      </c>
      <c r="D58" s="50" t="s">
        <v>99</v>
      </c>
      <c r="E58" s="7">
        <v>10.1</v>
      </c>
      <c r="F58" s="5">
        <f>IF(E58&lt;&gt;0,INT(8*(17.78-E58)^2.1),0)</f>
        <v>578</v>
      </c>
      <c r="G58" s="19">
        <v>3.07</v>
      </c>
      <c r="H58" s="5">
        <f>IF(G58&lt;&gt;0,INT(2.4*((G58*100)-70)^1),0)</f>
        <v>568</v>
      </c>
      <c r="I58" s="7"/>
      <c r="J58" s="5">
        <f>IF(I58&lt;&gt;0,INT(0.8465*((I58*100)-75)^1.42),0)</f>
        <v>0</v>
      </c>
      <c r="K58" s="19">
        <v>5.51</v>
      </c>
      <c r="L58" s="5">
        <f>IF(K58&lt;&gt;0,INT(56.0211*(K58-1.5)^1.05),0)</f>
        <v>240</v>
      </c>
      <c r="M58" s="61">
        <f>SUM(F58+H58+J58+L58)</f>
        <v>1386</v>
      </c>
      <c r="N58" s="67">
        <f>SUM(F58+H58+J58+L58)</f>
        <v>1386</v>
      </c>
      <c r="O58" s="70">
        <v>0</v>
      </c>
      <c r="P58" s="70">
        <v>1453</v>
      </c>
      <c r="Q58" s="7">
        <f>SUM(P58+O58+N58)</f>
        <v>2839</v>
      </c>
      <c r="R58" s="3">
        <v>15</v>
      </c>
    </row>
    <row r="59" spans="1:18" x14ac:dyDescent="0.25">
      <c r="A59" s="106" t="s">
        <v>168</v>
      </c>
      <c r="B59" s="106" t="s">
        <v>197</v>
      </c>
      <c r="C59" s="33">
        <v>2005</v>
      </c>
      <c r="D59" s="52" t="s">
        <v>165</v>
      </c>
      <c r="E59" s="19">
        <v>10.34</v>
      </c>
      <c r="F59" s="5">
        <f>IF(E59&lt;&gt;0,INT(8*(17.78-E59)^2.1),0)</f>
        <v>541</v>
      </c>
      <c r="G59" s="19">
        <v>2.91</v>
      </c>
      <c r="H59" s="5">
        <f>IF(G59&lt;&gt;0,INT(2.4*((G59*100)-70)^1),0)</f>
        <v>530</v>
      </c>
      <c r="I59" s="19"/>
      <c r="J59" s="5">
        <f>IF(I59&lt;&gt;0,INT(0.8465*((I59*100)-75)^1.42),0)</f>
        <v>0</v>
      </c>
      <c r="K59" s="19">
        <v>6.3</v>
      </c>
      <c r="L59" s="5">
        <f>IF(K59&lt;&gt;0,INT(56.0211*(K59-1.5)^1.05),0)</f>
        <v>290</v>
      </c>
      <c r="M59" s="61">
        <f>SUM(F59+H59+J59+L59)</f>
        <v>1361</v>
      </c>
      <c r="N59" s="67">
        <v>0</v>
      </c>
      <c r="O59" s="67">
        <v>1442</v>
      </c>
      <c r="P59" s="67">
        <v>1394</v>
      </c>
      <c r="Q59" s="7">
        <f>SUM(P59+O59+N59)</f>
        <v>2836</v>
      </c>
      <c r="R59" s="3">
        <v>16</v>
      </c>
    </row>
    <row r="60" spans="1:18" x14ac:dyDescent="0.25">
      <c r="A60" s="97" t="s">
        <v>111</v>
      </c>
      <c r="B60" s="97" t="s">
        <v>112</v>
      </c>
      <c r="C60" s="40">
        <v>2005</v>
      </c>
      <c r="D60" s="50" t="s">
        <v>99</v>
      </c>
      <c r="E60" s="19">
        <v>9.9700000000000006</v>
      </c>
      <c r="F60" s="5">
        <f>IF(E60&lt;&gt;0,INT(8*(17.78-E60)^2.1),0)</f>
        <v>599</v>
      </c>
      <c r="G60" s="19">
        <v>3.04</v>
      </c>
      <c r="H60" s="5">
        <f>IF(G60&lt;&gt;0,INT(2.4*((G60*100)-70)^1),0)</f>
        <v>561</v>
      </c>
      <c r="I60" s="7"/>
      <c r="J60" s="5">
        <f>IF(I60&lt;&gt;0,INT(0.8465*((I60*100)-75)^1.42),0)</f>
        <v>0</v>
      </c>
      <c r="K60" s="19">
        <v>6.05</v>
      </c>
      <c r="L60" s="5">
        <f>IF(K60&lt;&gt;0,INT(56.0211*(K60-1.5)^1.05),0)</f>
        <v>274</v>
      </c>
      <c r="M60" s="61">
        <f>SUM(F60+H60+J60+L60)</f>
        <v>1434</v>
      </c>
      <c r="N60" s="67">
        <f>SUM(F60+H60+J60+L60)</f>
        <v>1434</v>
      </c>
      <c r="O60" s="67">
        <v>0</v>
      </c>
      <c r="P60" s="67">
        <v>1369</v>
      </c>
      <c r="Q60" s="7">
        <f>SUM(P60+O60+N60)</f>
        <v>2803</v>
      </c>
      <c r="R60" s="3">
        <v>17</v>
      </c>
    </row>
    <row r="61" spans="1:18" x14ac:dyDescent="0.25">
      <c r="A61" s="106" t="s">
        <v>191</v>
      </c>
      <c r="B61" s="106" t="s">
        <v>192</v>
      </c>
      <c r="C61" s="33">
        <v>2005</v>
      </c>
      <c r="D61" s="52" t="s">
        <v>165</v>
      </c>
      <c r="E61" s="19">
        <v>10.41</v>
      </c>
      <c r="F61" s="5">
        <f>IF(E61&lt;&gt;0,INT(8*(17.78-E61)^2.1),0)</f>
        <v>530</v>
      </c>
      <c r="G61" s="19">
        <v>3.11</v>
      </c>
      <c r="H61" s="5">
        <f>IF(G61&lt;&gt;0,INT(2.4*((G61*100)-70)^1),0)</f>
        <v>578</v>
      </c>
      <c r="I61" s="19"/>
      <c r="J61" s="5">
        <f>IF(I61&lt;&gt;0,INT(0.8465*((I61*100)-75)^1.42),0)</f>
        <v>0</v>
      </c>
      <c r="K61" s="19">
        <v>5.13</v>
      </c>
      <c r="L61" s="5">
        <f>IF(K61&lt;&gt;0,INT(56.0211*(K61-1.5)^1.05),0)</f>
        <v>216</v>
      </c>
      <c r="M61" s="61">
        <f>SUM(F61+H61+J61+L61)</f>
        <v>1324</v>
      </c>
      <c r="N61" s="67">
        <f>SUM(F61+H61+J61+L61)</f>
        <v>1324</v>
      </c>
      <c r="O61" s="67">
        <v>1324</v>
      </c>
      <c r="P61" s="67">
        <v>0</v>
      </c>
      <c r="Q61" s="7">
        <f>SUM(P61+O61+N61)</f>
        <v>2648</v>
      </c>
      <c r="R61" s="3">
        <v>18</v>
      </c>
    </row>
    <row r="62" spans="1:18" x14ac:dyDescent="0.25">
      <c r="A62" s="139" t="s">
        <v>78</v>
      </c>
      <c r="B62" s="139" t="s">
        <v>140</v>
      </c>
      <c r="C62" s="44">
        <v>2005</v>
      </c>
      <c r="D62" s="53" t="s">
        <v>125</v>
      </c>
      <c r="E62" s="43"/>
      <c r="F62" s="5">
        <f>IF(E62&lt;&gt;0,INT(8*(17.78-E62)^2.1),0)</f>
        <v>0</v>
      </c>
      <c r="G62" s="43"/>
      <c r="H62" s="25">
        <f>IF(G62&lt;&gt;0,INT(2.4*((G62*100)-70)^1),0)</f>
        <v>0</v>
      </c>
      <c r="I62" s="24"/>
      <c r="J62" s="25">
        <f>IF(I62&lt;&gt;0,INT(0.8465*((I62*100)-75)^1.42),0)</f>
        <v>0</v>
      </c>
      <c r="K62" s="43"/>
      <c r="L62" s="25">
        <f>IF(K62&lt;&gt;0,INT(56.0211*(K62-1.5)^1.05),0)</f>
        <v>0</v>
      </c>
      <c r="M62" s="61">
        <f>SUM(F62+H62+J62+L62)</f>
        <v>0</v>
      </c>
      <c r="N62" s="67">
        <f>SUM(F62+H62+J62+L62)</f>
        <v>0</v>
      </c>
      <c r="O62" s="67">
        <v>1190</v>
      </c>
      <c r="P62" s="67">
        <v>1320</v>
      </c>
      <c r="Q62" s="7">
        <f>SUM(P62+O62+N62)</f>
        <v>2510</v>
      </c>
      <c r="R62" s="3">
        <v>19</v>
      </c>
    </row>
    <row r="63" spans="1:18" x14ac:dyDescent="0.25">
      <c r="A63" s="95" t="s">
        <v>109</v>
      </c>
      <c r="B63" s="95" t="s">
        <v>110</v>
      </c>
      <c r="C63" s="5">
        <v>2004</v>
      </c>
      <c r="D63" s="50" t="s">
        <v>99</v>
      </c>
      <c r="E63" s="19">
        <v>10.82</v>
      </c>
      <c r="F63" s="5">
        <f>IF(E63&lt;&gt;0,INT(8*(17.78-E63)^2.1),0)</f>
        <v>470</v>
      </c>
      <c r="G63" s="19">
        <v>2.82</v>
      </c>
      <c r="H63" s="25">
        <f>IF(G63&lt;&gt;0,INT(2.4*((G63*100)-70)^1),0)</f>
        <v>508</v>
      </c>
      <c r="I63" s="7"/>
      <c r="J63" s="25">
        <f>IF(I63&lt;&gt;0,INT(0.8465*((I63*100)-75)^1.42),0)</f>
        <v>0</v>
      </c>
      <c r="K63" s="19">
        <v>5.58</v>
      </c>
      <c r="L63" s="25">
        <f>IF(K63&lt;&gt;0,INT(56.0211*(K63-1.5)^1.05),0)</f>
        <v>245</v>
      </c>
      <c r="M63" s="61">
        <f>SUM(F63+H63+J63+L63)</f>
        <v>1223</v>
      </c>
      <c r="N63" s="67">
        <f>SUM(F63+H63+J63+L63)</f>
        <v>1223</v>
      </c>
      <c r="O63" s="67">
        <v>1281</v>
      </c>
      <c r="P63" s="67">
        <v>0</v>
      </c>
      <c r="Q63" s="7">
        <f>SUM(P63+O63+N63)</f>
        <v>2504</v>
      </c>
      <c r="R63" s="3">
        <v>20</v>
      </c>
    </row>
    <row r="64" spans="1:18" x14ac:dyDescent="0.25">
      <c r="A64" s="7" t="s">
        <v>77</v>
      </c>
      <c r="B64" s="7" t="s">
        <v>34</v>
      </c>
      <c r="C64" s="5">
        <v>2004</v>
      </c>
      <c r="D64" s="50" t="s">
        <v>19</v>
      </c>
      <c r="E64" s="19"/>
      <c r="F64" s="5">
        <f>IF(E64&lt;&gt;0,INT(8*(17.78-E64)^2.1),0)</f>
        <v>0</v>
      </c>
      <c r="G64" s="19"/>
      <c r="H64" s="25">
        <f>IF(G64&lt;&gt;0,INT(2.4*((G64*100)-70)^1),0)</f>
        <v>0</v>
      </c>
      <c r="I64" s="7"/>
      <c r="J64" s="25">
        <f>IF(I64&lt;&gt;0,INT(0.8465*((I64*100)-75)^1.42),0)</f>
        <v>0</v>
      </c>
      <c r="K64" s="19"/>
      <c r="L64" s="25">
        <f>IF(K64&lt;&gt;0,INT(56.0211*(K64-1.5)^1.05),0)</f>
        <v>0</v>
      </c>
      <c r="M64" s="61">
        <f>SUM(F64+H64+J64+L64)</f>
        <v>0</v>
      </c>
      <c r="N64" s="67">
        <f>SUM(F64+H64+J64+L64)</f>
        <v>0</v>
      </c>
      <c r="O64" s="67">
        <v>1101</v>
      </c>
      <c r="P64" s="67">
        <v>1197</v>
      </c>
      <c r="Q64" s="7">
        <f>SUM(P64+O64+N64)</f>
        <v>2298</v>
      </c>
      <c r="R64" s="3">
        <v>21</v>
      </c>
    </row>
    <row r="65" spans="1:18" x14ac:dyDescent="0.25">
      <c r="A65" s="98" t="s">
        <v>189</v>
      </c>
      <c r="B65" s="98" t="s">
        <v>190</v>
      </c>
      <c r="C65" s="32">
        <v>2005</v>
      </c>
      <c r="D65" s="52" t="s">
        <v>165</v>
      </c>
      <c r="E65" s="19">
        <v>11.05</v>
      </c>
      <c r="F65" s="5">
        <f>IF(E65&lt;&gt;0,INT(8*(17.78-E65)^2.1),0)</f>
        <v>438</v>
      </c>
      <c r="G65" s="19">
        <v>2.63</v>
      </c>
      <c r="H65" s="25">
        <f>IF(G65&lt;&gt;0,INT(2.4*((G65*100)-70)^1),0)</f>
        <v>463</v>
      </c>
      <c r="I65" s="7"/>
      <c r="J65" s="25">
        <f>IF(I65&lt;&gt;0,INT(0.8465*((I65*100)-75)^1.42),0)</f>
        <v>0</v>
      </c>
      <c r="K65" s="19">
        <v>5.01</v>
      </c>
      <c r="L65" s="25">
        <f>IF(K65&lt;&gt;0,INT(56.0211*(K65-1.5)^1.05),0)</f>
        <v>209</v>
      </c>
      <c r="M65" s="61">
        <f>SUM(F65+H65+J65+L65)</f>
        <v>1110</v>
      </c>
      <c r="N65" s="67">
        <f>SUM(F65+H65+J65+L65)</f>
        <v>1110</v>
      </c>
      <c r="O65" s="67">
        <v>1183</v>
      </c>
      <c r="P65" s="67">
        <v>0</v>
      </c>
      <c r="Q65" s="7">
        <f>SUM(P65+O65+N65)</f>
        <v>2293</v>
      </c>
      <c r="R65" s="3">
        <v>22</v>
      </c>
    </row>
    <row r="66" spans="1:18" x14ac:dyDescent="0.25">
      <c r="A66" s="98" t="s">
        <v>187</v>
      </c>
      <c r="B66" s="98" t="s">
        <v>188</v>
      </c>
      <c r="C66" s="32">
        <v>2005</v>
      </c>
      <c r="D66" s="52" t="s">
        <v>165</v>
      </c>
      <c r="E66" s="19">
        <v>11.91</v>
      </c>
      <c r="F66" s="5">
        <f>IF(E66&lt;&gt;0,INT(8*(17.78-E66)^2.1),0)</f>
        <v>329</v>
      </c>
      <c r="G66" s="19">
        <v>2.5499999999999998</v>
      </c>
      <c r="H66" s="25">
        <f>IF(G66&lt;&gt;0,INT(2.4*((G66*100)-70)^1),0)</f>
        <v>444</v>
      </c>
      <c r="I66" s="7"/>
      <c r="J66" s="25">
        <f>IF(I66&lt;&gt;0,INT(0.8465*((I66*100)-75)^1.42),0)</f>
        <v>0</v>
      </c>
      <c r="K66" s="19">
        <v>4.5999999999999996</v>
      </c>
      <c r="L66" s="25">
        <f>IF(K66&lt;&gt;0,INT(56.0211*(K66-1.5)^1.05),0)</f>
        <v>183</v>
      </c>
      <c r="M66" s="61">
        <f>SUM(F66+H66+J66+L66)</f>
        <v>956</v>
      </c>
      <c r="N66" s="67">
        <f>SUM(F66+H66+J66+L66)</f>
        <v>956</v>
      </c>
      <c r="O66" s="67">
        <v>992</v>
      </c>
      <c r="P66" s="67">
        <v>0</v>
      </c>
      <c r="Q66" s="7">
        <f>SUM(P66+O66+N66)</f>
        <v>1948</v>
      </c>
      <c r="R66" s="3">
        <v>23</v>
      </c>
    </row>
    <row r="67" spans="1:18" x14ac:dyDescent="0.25">
      <c r="A67" s="95" t="s">
        <v>286</v>
      </c>
      <c r="B67" s="95" t="s">
        <v>287</v>
      </c>
      <c r="C67" s="5">
        <v>2004</v>
      </c>
      <c r="D67" s="50" t="s">
        <v>99</v>
      </c>
      <c r="E67" s="7"/>
      <c r="F67" s="5">
        <f>IF(E67&lt;&gt;0,INT(8*(17.78-E67)^2.1),0)</f>
        <v>0</v>
      </c>
      <c r="G67" s="19"/>
      <c r="H67" s="25">
        <f>IF(G67&lt;&gt;0,INT(2.4*((G67*100)-70)^1),0)</f>
        <v>0</v>
      </c>
      <c r="I67" s="7"/>
      <c r="J67" s="25">
        <f>IF(I67&lt;&gt;0,INT(0.8465*((I67*100)-75)^1.42),0)</f>
        <v>0</v>
      </c>
      <c r="K67" s="19"/>
      <c r="L67" s="25">
        <f>IF(K67&lt;&gt;0,INT(56.0211*(K67-1.5)^1.05),0)</f>
        <v>0</v>
      </c>
      <c r="M67" s="61">
        <f>SUM(F67+H67+J67+L67)</f>
        <v>0</v>
      </c>
      <c r="N67" s="67">
        <f>SUM(F67+H67+J67+L67)</f>
        <v>0</v>
      </c>
      <c r="O67" s="67">
        <v>0</v>
      </c>
      <c r="P67" s="67">
        <v>1796</v>
      </c>
      <c r="Q67" s="7">
        <f>SUM(P67+O67+N67)</f>
        <v>1796</v>
      </c>
      <c r="R67" s="3">
        <v>24</v>
      </c>
    </row>
    <row r="68" spans="1:18" x14ac:dyDescent="0.25">
      <c r="A68" s="7" t="s">
        <v>75</v>
      </c>
      <c r="B68" s="7" t="s">
        <v>76</v>
      </c>
      <c r="C68" s="5">
        <v>2004</v>
      </c>
      <c r="D68" s="50" t="s">
        <v>19</v>
      </c>
      <c r="E68" s="19"/>
      <c r="F68" s="5">
        <f>IF(E68&lt;&gt;0,INT(8*(17.78-E68)^2.1),0)</f>
        <v>0</v>
      </c>
      <c r="G68" s="19"/>
      <c r="H68" s="5">
        <f>IF(G68&lt;&gt;0,INT(2.4*((G68*100)-70)^1),0)</f>
        <v>0</v>
      </c>
      <c r="I68" s="7"/>
      <c r="J68" s="5">
        <f>IF(I68&lt;&gt;0,INT(0.8465*((I68*100)-75)^1.42),0)</f>
        <v>0</v>
      </c>
      <c r="K68" s="19"/>
      <c r="L68" s="5">
        <f>IF(K68&lt;&gt;0,INT(56.0211*(K68-1.5)^1.05),0)</f>
        <v>0</v>
      </c>
      <c r="M68" s="61">
        <f>SUM(F68+H68+J68+L68)</f>
        <v>0</v>
      </c>
      <c r="N68" s="67">
        <f>SUM(F68+H68+J68+L68)</f>
        <v>0</v>
      </c>
      <c r="O68" s="67">
        <v>1345</v>
      </c>
      <c r="P68" s="67">
        <v>0</v>
      </c>
      <c r="Q68" s="7">
        <f>SUM(P68+O68+N68)</f>
        <v>1345</v>
      </c>
      <c r="R68" s="3">
        <v>25</v>
      </c>
    </row>
    <row r="69" spans="1:18" x14ac:dyDescent="0.25">
      <c r="A69" s="95" t="s">
        <v>82</v>
      </c>
      <c r="B69" s="95" t="s">
        <v>67</v>
      </c>
      <c r="C69" s="5">
        <v>2005</v>
      </c>
      <c r="D69" s="50" t="s">
        <v>19</v>
      </c>
      <c r="E69" s="19"/>
      <c r="F69" s="5">
        <f>IF(E69&lt;&gt;0,INT(8*(17.78-E69)^2.1),0)</f>
        <v>0</v>
      </c>
      <c r="G69" s="19"/>
      <c r="H69" s="5">
        <f>IF(G69&lt;&gt;0,INT(2.4*((G69*100)-70)^1),0)</f>
        <v>0</v>
      </c>
      <c r="I69" s="7"/>
      <c r="J69" s="5">
        <f>IF(I69&lt;&gt;0,INT(0.8465*((I69*100)-75)^1.42),0)</f>
        <v>0</v>
      </c>
      <c r="K69" s="19"/>
      <c r="L69" s="5">
        <f>IF(K69&lt;&gt;0,INT(56.0211*(K69-1.5)^1.05),0)</f>
        <v>0</v>
      </c>
      <c r="M69" s="61">
        <f>SUM(F69+H69+J69+L69)</f>
        <v>0</v>
      </c>
      <c r="N69" s="67">
        <f>SUM(F69+H69+J69+L69)</f>
        <v>0</v>
      </c>
      <c r="O69" s="67">
        <v>1308</v>
      </c>
      <c r="P69" s="67">
        <v>0</v>
      </c>
      <c r="Q69" s="7">
        <f>SUM(P69+O69+N69)</f>
        <v>1308</v>
      </c>
      <c r="R69" s="3">
        <v>26</v>
      </c>
    </row>
    <row r="70" spans="1:18" x14ac:dyDescent="0.25">
      <c r="A70" s="95" t="s">
        <v>111</v>
      </c>
      <c r="B70" s="95" t="s">
        <v>115</v>
      </c>
      <c r="C70" s="5">
        <v>2005</v>
      </c>
      <c r="D70" s="50" t="s">
        <v>99</v>
      </c>
      <c r="E70" s="6"/>
      <c r="F70" s="5">
        <f>IF(E70&lt;&gt;0,INT(8*(17.78-E70)^2.1),0)</f>
        <v>0</v>
      </c>
      <c r="G70" s="19"/>
      <c r="H70" s="5">
        <f>IF(G70&lt;&gt;0,INT(2.4*((G70*100)-70)^1),0)</f>
        <v>0</v>
      </c>
      <c r="I70" s="6"/>
      <c r="J70" s="5">
        <f>IF(I70&lt;&gt;0,INT(0.8465*((I70*100)-75)^1.42),0)</f>
        <v>0</v>
      </c>
      <c r="K70" s="6"/>
      <c r="L70" s="5">
        <f>IF(K70&lt;&gt;0,INT(56.0211*(K70-1.5)^1.05),0)</f>
        <v>0</v>
      </c>
      <c r="M70" s="61">
        <f>SUM(F70+H70+J70+L70)</f>
        <v>0</v>
      </c>
      <c r="N70" s="67">
        <f>SUM(F70+H70+J70+L70)</f>
        <v>0</v>
      </c>
      <c r="O70" s="67">
        <v>1265</v>
      </c>
      <c r="P70" s="67">
        <v>0</v>
      </c>
      <c r="Q70" s="7">
        <f>SUM(P70+O70+N70)</f>
        <v>1265</v>
      </c>
      <c r="R70" s="3">
        <v>27</v>
      </c>
    </row>
    <row r="71" spans="1:18" x14ac:dyDescent="0.25">
      <c r="A71" s="24" t="s">
        <v>330</v>
      </c>
      <c r="B71" s="24" t="s">
        <v>331</v>
      </c>
      <c r="C71" s="25">
        <v>2005</v>
      </c>
      <c r="D71" s="53" t="s">
        <v>125</v>
      </c>
      <c r="E71" s="24">
        <v>11.34</v>
      </c>
      <c r="F71" s="24">
        <f>IF(E71&lt;&gt;0,INT(8*(17.78-E71)^2.1),0)</f>
        <v>399</v>
      </c>
      <c r="G71" s="24">
        <v>2.64</v>
      </c>
      <c r="H71" s="25">
        <f>IF(G71&lt;&gt;0,INT(2.4*((G71*100)-70)^1),0)</f>
        <v>465</v>
      </c>
      <c r="I71" s="24"/>
      <c r="J71" s="25">
        <f>IF(I71&lt;&gt;0,INT(0.8465*((I71*100)-75)^1.42),0)</f>
        <v>0</v>
      </c>
      <c r="K71" s="24">
        <v>4.1500000000000004</v>
      </c>
      <c r="L71" s="25">
        <f>IF(K71&lt;&gt;0,INT(56.0211*(K71-1.5)^1.05),0)</f>
        <v>155</v>
      </c>
      <c r="M71" s="62">
        <f>SUM(F71+H71+J71+L71)</f>
        <v>1019</v>
      </c>
      <c r="N71" s="67">
        <f>SUM(F71+H71+J71+L71)</f>
        <v>1019</v>
      </c>
      <c r="O71" s="68">
        <v>0</v>
      </c>
      <c r="P71" s="68">
        <v>0</v>
      </c>
      <c r="Q71" s="24">
        <f>SUM(P71+O71+N71)</f>
        <v>1019</v>
      </c>
      <c r="R71" s="129">
        <v>28</v>
      </c>
    </row>
    <row r="72" spans="1:18" s="7" customFormat="1" ht="15" x14ac:dyDescent="0.2">
      <c r="A72" s="95" t="s">
        <v>113</v>
      </c>
      <c r="B72" s="95" t="s">
        <v>114</v>
      </c>
      <c r="C72" s="5">
        <v>2005</v>
      </c>
      <c r="D72" s="50" t="s">
        <v>99</v>
      </c>
      <c r="E72" s="19"/>
      <c r="F72" s="5">
        <f>IF(E72&lt;&gt;0,INT(8*(17.78-E72)^2.1),0)</f>
        <v>0</v>
      </c>
      <c r="G72" s="19"/>
      <c r="H72" s="5">
        <f>IF(G72&lt;&gt;0,INT(2.4*((G72*100)-70)^1),0)</f>
        <v>0</v>
      </c>
      <c r="J72" s="5">
        <f>IF(I72&lt;&gt;0,INT(0.8465*((I72*100)-75)^1.42),0)</f>
        <v>0</v>
      </c>
      <c r="K72" s="19"/>
      <c r="L72" s="5">
        <f>IF(K72&lt;&gt;0,INT(56.0211*(K72-1.5)^1.05),0)</f>
        <v>0</v>
      </c>
      <c r="M72" s="61">
        <f>SUM(F72+H72+J72+L72)</f>
        <v>0</v>
      </c>
      <c r="N72" s="67">
        <f>SUM(F72+H72+J72+L72)</f>
        <v>0</v>
      </c>
      <c r="O72" s="67">
        <v>996</v>
      </c>
      <c r="P72" s="67">
        <v>0</v>
      </c>
      <c r="Q72" s="7">
        <f>SUM(P72+O72+N72)</f>
        <v>996</v>
      </c>
      <c r="R72" s="3">
        <v>29</v>
      </c>
    </row>
  </sheetData>
  <sortState ref="A44:Q72">
    <sortCondition descending="1" ref="Q44:Q72"/>
  </sortState>
  <mergeCells count="2">
    <mergeCell ref="A3:R3"/>
    <mergeCell ref="A43:R43"/>
  </mergeCells>
  <phoneticPr fontId="2" type="noConversion"/>
  <pageMargins left="0.75" right="0.75" top="1" bottom="1" header="0.5" footer="0.5"/>
  <pageSetup paperSize="9" orientation="landscape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topLeftCell="A31" zoomScale="75" zoomScaleNormal="75" workbookViewId="0">
      <selection activeCell="D37" sqref="D37"/>
    </sheetView>
  </sheetViews>
  <sheetFormatPr defaultRowHeight="15.75" x14ac:dyDescent="0.25"/>
  <cols>
    <col min="1" max="1" width="22.42578125" style="2" customWidth="1"/>
    <col min="2" max="2" width="18.5703125" style="2" bestFit="1" customWidth="1"/>
    <col min="3" max="3" width="12.140625" style="2" bestFit="1" customWidth="1"/>
    <col min="4" max="4" width="7.28515625" style="2" bestFit="1" customWidth="1"/>
    <col min="5" max="5" width="7.140625" style="2" bestFit="1" customWidth="1"/>
    <col min="6" max="6" width="10.140625" style="2" customWidth="1"/>
    <col min="7" max="7" width="11.140625" style="2" bestFit="1" customWidth="1"/>
    <col min="8" max="8" width="8.5703125" style="2" bestFit="1" customWidth="1"/>
    <col min="9" max="9" width="9.140625" style="2" customWidth="1"/>
    <col min="10" max="10" width="8.42578125" style="2" customWidth="1"/>
    <col min="11" max="11" width="12.140625" style="2" bestFit="1" customWidth="1"/>
    <col min="12" max="12" width="9.28515625" style="2" customWidth="1"/>
    <col min="13" max="13" width="20.28515625" style="64" customWidth="1"/>
    <col min="14" max="14" width="20.28515625" style="86" customWidth="1"/>
    <col min="15" max="16" width="13.42578125" style="71" customWidth="1"/>
    <col min="17" max="17" width="29.7109375" style="2" customWidth="1"/>
    <col min="18" max="18" width="13.5703125" style="2" customWidth="1"/>
    <col min="19" max="16384" width="9.140625" style="2"/>
  </cols>
  <sheetData>
    <row r="1" spans="1:18" x14ac:dyDescent="0.25">
      <c r="A1" s="21">
        <v>41963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72"/>
      <c r="N1" s="76"/>
      <c r="O1" s="65"/>
      <c r="P1" s="77"/>
      <c r="Q1" s="8"/>
      <c r="R1" s="8"/>
    </row>
    <row r="2" spans="1:18" ht="16.5" thickBot="1" x14ac:dyDescent="0.3">
      <c r="A2" s="15" t="s">
        <v>0</v>
      </c>
      <c r="B2" s="15" t="s">
        <v>1</v>
      </c>
      <c r="C2" s="4" t="s">
        <v>2</v>
      </c>
      <c r="D2" s="4" t="s">
        <v>9</v>
      </c>
      <c r="E2" s="3" t="s">
        <v>3</v>
      </c>
      <c r="F2" s="3" t="s">
        <v>4</v>
      </c>
      <c r="G2" s="3" t="s">
        <v>5</v>
      </c>
      <c r="H2" s="3" t="s">
        <v>4</v>
      </c>
      <c r="I2" s="3" t="s">
        <v>6</v>
      </c>
      <c r="J2" s="3" t="s">
        <v>4</v>
      </c>
      <c r="K2" s="3" t="s">
        <v>7</v>
      </c>
      <c r="L2" s="3" t="s">
        <v>4</v>
      </c>
      <c r="M2" s="73" t="s">
        <v>306</v>
      </c>
      <c r="N2" s="78">
        <v>42026</v>
      </c>
      <c r="O2" s="66">
        <v>42328</v>
      </c>
      <c r="P2" s="79">
        <v>42360</v>
      </c>
      <c r="Q2" s="4" t="s">
        <v>307</v>
      </c>
      <c r="R2" s="4" t="s">
        <v>8</v>
      </c>
    </row>
    <row r="3" spans="1:18" x14ac:dyDescent="0.25">
      <c r="A3" s="120" t="s">
        <v>15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2"/>
    </row>
    <row r="4" spans="1:18" x14ac:dyDescent="0.25">
      <c r="A4" s="98" t="s">
        <v>291</v>
      </c>
      <c r="B4" s="98" t="s">
        <v>137</v>
      </c>
      <c r="C4" s="32">
        <v>2003</v>
      </c>
      <c r="D4" s="23" t="s">
        <v>165</v>
      </c>
      <c r="E4" s="6">
        <v>8.74</v>
      </c>
      <c r="F4" s="5">
        <f>IF(E4&lt;&gt;0,INT(8*(17.78-E4)^2.1),0)</f>
        <v>814</v>
      </c>
      <c r="G4" s="6">
        <v>3.57</v>
      </c>
      <c r="H4" s="5">
        <f>IF(G4&lt;&gt;0,INT(2.4*((G4*100)-70)^1),0)</f>
        <v>688</v>
      </c>
      <c r="I4" s="6"/>
      <c r="J4" s="5">
        <f>IF(I4&lt;&gt;0,INT(0.8465*((I4*100)-75)^1.42),0)</f>
        <v>0</v>
      </c>
      <c r="K4" s="6">
        <v>9.42</v>
      </c>
      <c r="L4" s="5">
        <f>IF(K4&lt;&gt;0,INT(56.0211*(K4-1.5)^1.05),0)</f>
        <v>492</v>
      </c>
      <c r="M4" s="74">
        <f>SUM(F4+H4+L4)</f>
        <v>1994</v>
      </c>
      <c r="N4" s="80">
        <f>SUM(F4+H4+J4+L4)</f>
        <v>1994</v>
      </c>
      <c r="O4" s="81">
        <v>0</v>
      </c>
      <c r="P4" s="82">
        <v>1995</v>
      </c>
      <c r="Q4" s="58">
        <f>SUM(N4+O4+P4)</f>
        <v>3989</v>
      </c>
      <c r="R4" s="3">
        <v>1</v>
      </c>
    </row>
    <row r="5" spans="1:18" x14ac:dyDescent="0.25">
      <c r="A5" s="98" t="s">
        <v>292</v>
      </c>
      <c r="B5" s="98" t="s">
        <v>37</v>
      </c>
      <c r="C5" s="32">
        <v>2002</v>
      </c>
      <c r="D5" s="23" t="s">
        <v>125</v>
      </c>
      <c r="E5" s="6">
        <v>8.89</v>
      </c>
      <c r="F5" s="5">
        <f>IF(E5&lt;&gt;0,INT(8*(17.78-E5)^2.1),0)</f>
        <v>786</v>
      </c>
      <c r="G5" s="6">
        <v>4.01</v>
      </c>
      <c r="H5" s="5">
        <f>IF(G5&lt;&gt;0,INT(2.4*((G5*100)-70)^1),0)</f>
        <v>794</v>
      </c>
      <c r="I5" s="6"/>
      <c r="J5" s="5">
        <f>IF(I5&lt;&gt;0,INT(0.8465*((I5*100)-75)^1.42),0)</f>
        <v>0</v>
      </c>
      <c r="K5" s="6">
        <v>8.06</v>
      </c>
      <c r="L5" s="5">
        <f>IF(K5&lt;&gt;0,INT(56.0211*(K5-1.5)^1.05),0)</f>
        <v>403</v>
      </c>
      <c r="M5" s="74">
        <f>SUM(F5+H5+L5)</f>
        <v>1983</v>
      </c>
      <c r="N5" s="80">
        <f>SUM(F5+H5+J5+L5)</f>
        <v>1983</v>
      </c>
      <c r="O5" s="81">
        <v>0</v>
      </c>
      <c r="P5" s="82">
        <v>1957</v>
      </c>
      <c r="Q5" s="58">
        <f>SUM(N5+O5+P5)</f>
        <v>3940</v>
      </c>
      <c r="R5" s="3">
        <v>2</v>
      </c>
    </row>
    <row r="6" spans="1:18" x14ac:dyDescent="0.25">
      <c r="A6" s="104" t="s">
        <v>129</v>
      </c>
      <c r="B6" s="104" t="s">
        <v>130</v>
      </c>
      <c r="C6" s="5">
        <v>2003</v>
      </c>
      <c r="D6" s="5" t="s">
        <v>125</v>
      </c>
      <c r="E6" s="6">
        <v>9.4</v>
      </c>
      <c r="F6" s="5">
        <f>IF(E6&lt;&gt;0,INT(8*(17.78-E6)^2.1),0)</f>
        <v>694</v>
      </c>
      <c r="G6" s="6">
        <v>3.96</v>
      </c>
      <c r="H6" s="5">
        <f>IF(G6&lt;&gt;0,INT(2.4*((G6*100)-70)^1),0)</f>
        <v>782</v>
      </c>
      <c r="I6" s="6"/>
      <c r="J6" s="5">
        <f>IF(I6&lt;&gt;0,INT(0.8465*((I6*100)-75)^1.42),0)</f>
        <v>0</v>
      </c>
      <c r="K6" s="6">
        <v>9.1</v>
      </c>
      <c r="L6" s="5">
        <f>IF(K6&lt;&gt;0,INT(56.0211*(K6-1.5)^1.05),0)</f>
        <v>471</v>
      </c>
      <c r="M6" s="74">
        <f>SUM(F6+H6+L6)</f>
        <v>1947</v>
      </c>
      <c r="N6" s="80">
        <f>SUM(F6+H6+J6+L6)</f>
        <v>1947</v>
      </c>
      <c r="O6" s="81">
        <v>0</v>
      </c>
      <c r="P6" s="82">
        <v>1972</v>
      </c>
      <c r="Q6" s="58">
        <f>SUM(N6+O6+P6)</f>
        <v>3919</v>
      </c>
      <c r="R6" s="3">
        <v>3</v>
      </c>
    </row>
    <row r="7" spans="1:18" x14ac:dyDescent="0.25">
      <c r="A7" s="95" t="s">
        <v>83</v>
      </c>
      <c r="B7" s="95" t="s">
        <v>67</v>
      </c>
      <c r="C7" s="5">
        <v>2002</v>
      </c>
      <c r="D7" s="5" t="s">
        <v>19</v>
      </c>
      <c r="E7" s="6">
        <v>9.2200000000000006</v>
      </c>
      <c r="F7" s="5">
        <f>IF(E7&lt;&gt;0,INT(8*(17.78-E7)^2.1),0)</f>
        <v>726</v>
      </c>
      <c r="G7" s="6">
        <v>3.81</v>
      </c>
      <c r="H7" s="5">
        <f>IF(G7&lt;&gt;0,INT(2.4*((G7*100)-70)^1),0)</f>
        <v>746</v>
      </c>
      <c r="I7" s="6"/>
      <c r="J7" s="5">
        <f>IF(I7&lt;&gt;0,INT(0.8465*((I7*100)-75)^1.42),0)</f>
        <v>0</v>
      </c>
      <c r="K7" s="6">
        <v>8.18</v>
      </c>
      <c r="L7" s="5">
        <f>IF(K7&lt;&gt;0,INT(56.0211*(K7-1.5)^1.05),0)</f>
        <v>411</v>
      </c>
      <c r="M7" s="74">
        <f>SUM(F7+H7+L7)</f>
        <v>1883</v>
      </c>
      <c r="N7" s="80">
        <v>0</v>
      </c>
      <c r="O7" s="81">
        <v>1889</v>
      </c>
      <c r="P7" s="82">
        <v>1954</v>
      </c>
      <c r="Q7" s="58">
        <f>SUM(N7+O7+P7)</f>
        <v>3843</v>
      </c>
      <c r="R7" s="3">
        <v>4</v>
      </c>
    </row>
    <row r="8" spans="1:18" x14ac:dyDescent="0.25">
      <c r="A8" s="98" t="s">
        <v>38</v>
      </c>
      <c r="B8" s="98" t="s">
        <v>296</v>
      </c>
      <c r="C8" s="32">
        <v>2002</v>
      </c>
      <c r="D8" s="23" t="s">
        <v>125</v>
      </c>
      <c r="E8" s="6">
        <v>9.7100000000000009</v>
      </c>
      <c r="F8" s="5">
        <f>IF(E8&lt;&gt;0,INT(8*(17.78-E8)^2.1),0)</f>
        <v>641</v>
      </c>
      <c r="G8" s="6">
        <v>3.96</v>
      </c>
      <c r="H8" s="5">
        <f>IF(G8&lt;&gt;0,INT(2.4*((G8*100)-70)^1),0)</f>
        <v>782</v>
      </c>
      <c r="I8" s="6"/>
      <c r="J8" s="5">
        <f>IF(I8&lt;&gt;0,INT(0.8465*((I8*100)-75)^1.42),0)</f>
        <v>0</v>
      </c>
      <c r="K8" s="6">
        <v>8.3699999999999992</v>
      </c>
      <c r="L8" s="5">
        <f>IF(K8&lt;&gt;0,INT(56.0211*(K8-1.5)^1.05),0)</f>
        <v>423</v>
      </c>
      <c r="M8" s="74">
        <f>SUM(F8+H8+L8)</f>
        <v>1846</v>
      </c>
      <c r="N8" s="80">
        <f>SUM(F8+H8+J8+L8)</f>
        <v>1846</v>
      </c>
      <c r="O8" s="81">
        <v>0</v>
      </c>
      <c r="P8" s="82">
        <v>1811</v>
      </c>
      <c r="Q8" s="58">
        <f>SUM(N8+O8+P8)</f>
        <v>3657</v>
      </c>
      <c r="R8" s="3">
        <v>5</v>
      </c>
    </row>
    <row r="9" spans="1:18" x14ac:dyDescent="0.25">
      <c r="A9" s="98" t="s">
        <v>297</v>
      </c>
      <c r="B9" s="98" t="s">
        <v>298</v>
      </c>
      <c r="C9" s="32">
        <v>2003</v>
      </c>
      <c r="D9" s="23" t="s">
        <v>99</v>
      </c>
      <c r="E9" s="6">
        <v>9.5299999999999994</v>
      </c>
      <c r="F9" s="5">
        <f>IF(E9&lt;&gt;0,INT(8*(17.78-E9)^2.1),0)</f>
        <v>672</v>
      </c>
      <c r="G9" s="6">
        <v>3.74</v>
      </c>
      <c r="H9" s="5">
        <f>IF(G9&lt;&gt;0,INT(2.4*((G9*100)-70)^1),0)</f>
        <v>729</v>
      </c>
      <c r="I9" s="6"/>
      <c r="J9" s="5">
        <f>IF(I9&lt;&gt;0,INT(0.8465*((I9*100)-75)^1.42),0)</f>
        <v>0</v>
      </c>
      <c r="K9" s="6">
        <v>7.84</v>
      </c>
      <c r="L9" s="5">
        <f>IF(K9&lt;&gt;0,INT(56.0211*(K9-1.5)^1.05),0)</f>
        <v>389</v>
      </c>
      <c r="M9" s="74">
        <f>SUM(F9+H9+L9)</f>
        <v>1790</v>
      </c>
      <c r="N9" s="80">
        <f>SUM(F9+H9+J9+L9)</f>
        <v>1790</v>
      </c>
      <c r="O9" s="81">
        <v>0</v>
      </c>
      <c r="P9" s="82">
        <v>1771</v>
      </c>
      <c r="Q9" s="58">
        <f>SUM(N9+O9+P9)</f>
        <v>3561</v>
      </c>
      <c r="R9" s="3">
        <v>6</v>
      </c>
    </row>
    <row r="10" spans="1:18" x14ac:dyDescent="0.25">
      <c r="A10" s="29" t="s">
        <v>20</v>
      </c>
      <c r="B10" s="29" t="s">
        <v>169</v>
      </c>
      <c r="C10" s="32">
        <v>2003</v>
      </c>
      <c r="D10" s="23" t="s">
        <v>165</v>
      </c>
      <c r="E10" s="6"/>
      <c r="F10" s="5">
        <f>IF(E10&lt;&gt;0,INT(8*(17.78-E10)^2.1),0)</f>
        <v>0</v>
      </c>
      <c r="G10" s="6"/>
      <c r="H10" s="5">
        <f>IF(G10&lt;&gt;0,INT(2.4*((G10*100)-70)^1),0)</f>
        <v>0</v>
      </c>
      <c r="I10" s="6"/>
      <c r="J10" s="5">
        <f>IF(I10&lt;&gt;0,INT(0.8465*((I10*100)-75)^1.42),0)</f>
        <v>0</v>
      </c>
      <c r="K10" s="6"/>
      <c r="L10" s="5">
        <f>IF(K10&lt;&gt;0,INT(56.0211*(K10-1.5)^1.05),0)</f>
        <v>0</v>
      </c>
      <c r="M10" s="74">
        <f>SUM(F10+H10+L10)</f>
        <v>0</v>
      </c>
      <c r="N10" s="80">
        <f>SUM(F10+H10+J10+L10)</f>
        <v>0</v>
      </c>
      <c r="O10" s="81">
        <v>1744</v>
      </c>
      <c r="P10" s="82">
        <v>1722</v>
      </c>
      <c r="Q10" s="58">
        <f>SUM(N10+O10+P10)</f>
        <v>3466</v>
      </c>
      <c r="R10" s="3">
        <v>7</v>
      </c>
    </row>
    <row r="11" spans="1:18" x14ac:dyDescent="0.25">
      <c r="A11" s="110" t="s">
        <v>208</v>
      </c>
      <c r="B11" s="110" t="s">
        <v>209</v>
      </c>
      <c r="C11" s="32">
        <v>2002</v>
      </c>
      <c r="D11" s="23" t="s">
        <v>165</v>
      </c>
      <c r="E11" s="6"/>
      <c r="F11" s="5">
        <f>IF(E11&lt;&gt;0,INT(8*(17.78-E11)^2.1),0)</f>
        <v>0</v>
      </c>
      <c r="G11" s="6"/>
      <c r="H11" s="5">
        <f>IF(G11&lt;&gt;0,INT(2.4*((G11*100)-70)^1),0)</f>
        <v>0</v>
      </c>
      <c r="I11" s="6"/>
      <c r="J11" s="5">
        <f>IF(I11&lt;&gt;0,INT(0.8465*((I11*100)-75)^1.42),0)</f>
        <v>0</v>
      </c>
      <c r="K11" s="6"/>
      <c r="L11" s="5">
        <f>IF(K11&lt;&gt;0,INT(56.0211*(K11-1.5)^1.05),0)</f>
        <v>0</v>
      </c>
      <c r="M11" s="74">
        <f>SUM(F11+H11+L11)</f>
        <v>0</v>
      </c>
      <c r="N11" s="80">
        <f>SUM(F11+H11+J11+L11)</f>
        <v>0</v>
      </c>
      <c r="O11" s="81">
        <v>1810</v>
      </c>
      <c r="P11" s="82">
        <v>1646</v>
      </c>
      <c r="Q11" s="58">
        <f>SUM(N11+O11+P11)</f>
        <v>3456</v>
      </c>
      <c r="R11" s="3">
        <v>8</v>
      </c>
    </row>
    <row r="12" spans="1:18" x14ac:dyDescent="0.25">
      <c r="A12" s="104" t="s">
        <v>84</v>
      </c>
      <c r="B12" s="104" t="s">
        <v>85</v>
      </c>
      <c r="C12" s="5">
        <v>2002</v>
      </c>
      <c r="D12" s="5" t="s">
        <v>19</v>
      </c>
      <c r="E12" s="6"/>
      <c r="F12" s="5">
        <f>IF(E12&lt;&gt;0,INT(8*(17.78-E12)^2.1),0)</f>
        <v>0</v>
      </c>
      <c r="G12" s="6"/>
      <c r="H12" s="5">
        <f>IF(G12&lt;&gt;0,INT(2.4*((G12*100)-70)^1),0)</f>
        <v>0</v>
      </c>
      <c r="I12" s="6"/>
      <c r="J12" s="5">
        <f>IF(I12&lt;&gt;0,INT(0.8465*((I12*100)-75)^1.42),0)</f>
        <v>0</v>
      </c>
      <c r="K12" s="6"/>
      <c r="L12" s="5">
        <f>IF(K12&lt;&gt;0,INT(56.0211*(K12-1.5)^1.05),0)</f>
        <v>0</v>
      </c>
      <c r="M12" s="74">
        <f>SUM(F12+H12+L12)</f>
        <v>0</v>
      </c>
      <c r="N12" s="80">
        <f>SUM(F12+H12+J12+L12)</f>
        <v>0</v>
      </c>
      <c r="O12" s="81">
        <v>1648</v>
      </c>
      <c r="P12" s="82">
        <v>1748</v>
      </c>
      <c r="Q12" s="58">
        <f>SUM(N12+O12+P12)</f>
        <v>3396</v>
      </c>
      <c r="R12" s="3">
        <v>9</v>
      </c>
    </row>
    <row r="13" spans="1:18" x14ac:dyDescent="0.25">
      <c r="A13" s="98" t="s">
        <v>38</v>
      </c>
      <c r="B13" s="98" t="s">
        <v>303</v>
      </c>
      <c r="C13" s="32">
        <v>2003</v>
      </c>
      <c r="D13" s="23" t="s">
        <v>125</v>
      </c>
      <c r="E13" s="6">
        <v>10.130000000000001</v>
      </c>
      <c r="F13" s="5">
        <f>IF(E13&lt;&gt;0,INT(8*(17.78-E13)^2.1),0)</f>
        <v>573</v>
      </c>
      <c r="G13" s="6">
        <v>3.63</v>
      </c>
      <c r="H13" s="5">
        <f>IF(G13&lt;&gt;0,INT(2.4*((G13*100)-70)^1),0)</f>
        <v>703</v>
      </c>
      <c r="I13" s="6"/>
      <c r="J13" s="5">
        <f>IF(I13&lt;&gt;0,INT(0.8465*((I13*100)-75)^1.42),0)</f>
        <v>0</v>
      </c>
      <c r="K13" s="6">
        <v>8.24</v>
      </c>
      <c r="L13" s="5">
        <f>IF(K13&lt;&gt;0,INT(56.0211*(K13-1.5)^1.05),0)</f>
        <v>415</v>
      </c>
      <c r="M13" s="74">
        <f>SUM(F13+H13+L13)</f>
        <v>1691</v>
      </c>
      <c r="N13" s="80">
        <f>SUM(F13+H13+J13+L13)</f>
        <v>1691</v>
      </c>
      <c r="O13" s="81">
        <v>0</v>
      </c>
      <c r="P13" s="82">
        <v>1616</v>
      </c>
      <c r="Q13" s="58">
        <f>SUM(N13+O13+P13)</f>
        <v>3307</v>
      </c>
      <c r="R13" s="3">
        <v>10</v>
      </c>
    </row>
    <row r="14" spans="1:18" x14ac:dyDescent="0.25">
      <c r="A14" s="136" t="s">
        <v>204</v>
      </c>
      <c r="B14" s="136" t="s">
        <v>205</v>
      </c>
      <c r="C14" s="31">
        <v>2003</v>
      </c>
      <c r="D14" s="23" t="s">
        <v>165</v>
      </c>
      <c r="E14" s="6"/>
      <c r="F14" s="5">
        <f>IF(E14&lt;&gt;0,INT(8*(17.78-E14)^2.1),0)</f>
        <v>0</v>
      </c>
      <c r="G14" s="6"/>
      <c r="H14" s="5">
        <f>IF(G14&lt;&gt;0,INT(2.4*((G14*100)-70)^1),0)</f>
        <v>0</v>
      </c>
      <c r="I14" s="6"/>
      <c r="J14" s="5">
        <f>IF(I14&lt;&gt;0,INT(0.8465*((I14*100)-75)^1.42),0)</f>
        <v>0</v>
      </c>
      <c r="K14" s="6"/>
      <c r="L14" s="5">
        <f>IF(K14&lt;&gt;0,INT(56.0211*(K14-1.5)^1.05),0)</f>
        <v>0</v>
      </c>
      <c r="M14" s="74">
        <f>SUM(F14+H14+L14)</f>
        <v>0</v>
      </c>
      <c r="N14" s="80">
        <f>SUM(F14+H14+J14+L14)</f>
        <v>0</v>
      </c>
      <c r="O14" s="81">
        <v>1571</v>
      </c>
      <c r="P14" s="82">
        <v>1638</v>
      </c>
      <c r="Q14" s="58">
        <f>SUM(N14+O14+P14)</f>
        <v>3209</v>
      </c>
      <c r="R14" s="3">
        <v>11</v>
      </c>
    </row>
    <row r="15" spans="1:18" x14ac:dyDescent="0.25">
      <c r="A15" s="98" t="s">
        <v>202</v>
      </c>
      <c r="B15" s="98" t="s">
        <v>203</v>
      </c>
      <c r="C15" s="32">
        <v>2003</v>
      </c>
      <c r="D15" s="23" t="s">
        <v>165</v>
      </c>
      <c r="E15" s="6">
        <v>9.5500000000000007</v>
      </c>
      <c r="F15" s="5">
        <f>IF(E15&lt;&gt;0,INT(8*(17.78-E15)^2.1),0)</f>
        <v>669</v>
      </c>
      <c r="G15" s="6">
        <v>3.35</v>
      </c>
      <c r="H15" s="5">
        <f>IF(G15&lt;&gt;0,INT(2.4*((G15*100)-70)^1),0)</f>
        <v>636</v>
      </c>
      <c r="I15" s="6"/>
      <c r="J15" s="5">
        <f>IF(I15&lt;&gt;0,INT(0.8465*((I15*100)-75)^1.42),0)</f>
        <v>0</v>
      </c>
      <c r="K15" s="6"/>
      <c r="L15" s="5">
        <f>IF(K15&lt;&gt;0,INT(56.0211*(K15-1.5)^1.05),0)</f>
        <v>0</v>
      </c>
      <c r="M15" s="74">
        <f>SUM(F15+H15+L15)</f>
        <v>1305</v>
      </c>
      <c r="N15" s="80">
        <v>0</v>
      </c>
      <c r="O15" s="81">
        <v>1625</v>
      </c>
      <c r="P15" s="82">
        <v>1545</v>
      </c>
      <c r="Q15" s="58">
        <f>SUM(N15+O15+P15)</f>
        <v>3170</v>
      </c>
      <c r="R15" s="3">
        <v>12</v>
      </c>
    </row>
    <row r="16" spans="1:18" x14ac:dyDescent="0.25">
      <c r="A16" s="103" t="s">
        <v>29</v>
      </c>
      <c r="B16" s="103" t="s">
        <v>86</v>
      </c>
      <c r="C16" s="40">
        <v>2003</v>
      </c>
      <c r="D16" s="5" t="s">
        <v>19</v>
      </c>
      <c r="E16" s="6"/>
      <c r="F16" s="5">
        <f>IF(E16&lt;&gt;0,INT(8*(17.78-E16)^2.1),0)</f>
        <v>0</v>
      </c>
      <c r="G16" s="6"/>
      <c r="H16" s="5">
        <f>IF(G16&lt;&gt;0,INT(2.4*((G16*100)-70)^1),0)</f>
        <v>0</v>
      </c>
      <c r="I16" s="6"/>
      <c r="J16" s="5">
        <f>IF(I16&lt;&gt;0,INT(0.8465*((I16*100)-75)^1.42),0)</f>
        <v>0</v>
      </c>
      <c r="K16" s="6"/>
      <c r="L16" s="5">
        <f>IF(K16&lt;&gt;0,INT(56.0211*(K16-1.5)^1.05),0)</f>
        <v>0</v>
      </c>
      <c r="M16" s="74">
        <f>SUM(F16+H16+L16)</f>
        <v>0</v>
      </c>
      <c r="N16" s="80">
        <f>SUM(F16+H16+J16+L16)</f>
        <v>0</v>
      </c>
      <c r="O16" s="81">
        <v>1525</v>
      </c>
      <c r="P16" s="82">
        <v>1630</v>
      </c>
      <c r="Q16" s="58">
        <f>SUM(N16+O16+P16)</f>
        <v>3155</v>
      </c>
      <c r="R16" s="3">
        <v>13</v>
      </c>
    </row>
    <row r="17" spans="1:18" x14ac:dyDescent="0.25">
      <c r="A17" s="97" t="s">
        <v>29</v>
      </c>
      <c r="B17" s="97" t="s">
        <v>116</v>
      </c>
      <c r="C17" s="40">
        <v>2002</v>
      </c>
      <c r="D17" s="5" t="s">
        <v>99</v>
      </c>
      <c r="E17" s="6">
        <v>9.94</v>
      </c>
      <c r="F17" s="5">
        <f>IF(E17&lt;&gt;0,INT(8*(17.78-E17)^2.1),0)</f>
        <v>604</v>
      </c>
      <c r="G17" s="6">
        <v>3.43</v>
      </c>
      <c r="H17" s="5">
        <f>IF(G17&lt;&gt;0,INT(2.4*((G17*100)-70)^1),0)</f>
        <v>655</v>
      </c>
      <c r="I17" s="6"/>
      <c r="J17" s="5">
        <f>IF(I17&lt;&gt;0,INT(0.8465*((I17*100)-75)^1.42),0)</f>
        <v>0</v>
      </c>
      <c r="K17" s="6">
        <v>6.81</v>
      </c>
      <c r="L17" s="5">
        <f>IF(K17&lt;&gt;0,INT(56.0211*(K17-1.5)^1.05),0)</f>
        <v>323</v>
      </c>
      <c r="M17" s="74">
        <f>SUM(F17+H17+L17)</f>
        <v>1582</v>
      </c>
      <c r="N17" s="80">
        <f>SUM(F17+H17+J17+L17)</f>
        <v>1582</v>
      </c>
      <c r="O17" s="81">
        <v>1551</v>
      </c>
      <c r="P17" s="82">
        <v>0</v>
      </c>
      <c r="Q17" s="58">
        <f>SUM(N17+O17+P17)</f>
        <v>3133</v>
      </c>
      <c r="R17" s="3">
        <v>14</v>
      </c>
    </row>
    <row r="18" spans="1:18" x14ac:dyDescent="0.25">
      <c r="A18" s="103" t="s">
        <v>87</v>
      </c>
      <c r="B18" s="103" t="s">
        <v>88</v>
      </c>
      <c r="C18" s="40">
        <v>2003</v>
      </c>
      <c r="D18" s="5" t="s">
        <v>19</v>
      </c>
      <c r="E18" s="6">
        <v>10.29</v>
      </c>
      <c r="F18" s="5">
        <f>IF(E18&lt;&gt;0,INT(8*(17.78-E18)^2.1),0)</f>
        <v>548</v>
      </c>
      <c r="G18" s="6">
        <v>3.34</v>
      </c>
      <c r="H18" s="5">
        <f>IF(G18&lt;&gt;0,INT(2.4*((G18*100)-70)^1),0)</f>
        <v>633</v>
      </c>
      <c r="I18" s="6"/>
      <c r="J18" s="5">
        <f>IF(I18&lt;&gt;0,INT(0.8465*((I18*100)-75)^1.42),0)</f>
        <v>0</v>
      </c>
      <c r="K18" s="6">
        <v>6.62</v>
      </c>
      <c r="L18" s="5">
        <f>IF(K18&lt;&gt;0,INT(56.0211*(K18-1.5)^1.05),0)</f>
        <v>311</v>
      </c>
      <c r="M18" s="74">
        <f>SUM(F18+H18+L18)</f>
        <v>1492</v>
      </c>
      <c r="N18" s="80">
        <v>0</v>
      </c>
      <c r="O18" s="81">
        <v>1558</v>
      </c>
      <c r="P18" s="82">
        <v>1563</v>
      </c>
      <c r="Q18" s="58">
        <f>SUM(N18+O18+P18)</f>
        <v>3121</v>
      </c>
      <c r="R18" s="3">
        <v>15</v>
      </c>
    </row>
    <row r="19" spans="1:18" x14ac:dyDescent="0.25">
      <c r="A19" s="105" t="s">
        <v>29</v>
      </c>
      <c r="B19" s="105" t="s">
        <v>89</v>
      </c>
      <c r="C19" s="44">
        <v>2003</v>
      </c>
      <c r="D19" s="25" t="s">
        <v>19</v>
      </c>
      <c r="E19" s="27">
        <v>10.09</v>
      </c>
      <c r="F19" s="25">
        <f>IF(E19&lt;&gt;0,INT(8*(17.78-E19)^2.1),0)</f>
        <v>580</v>
      </c>
      <c r="G19" s="27">
        <v>3.22</v>
      </c>
      <c r="H19" s="25">
        <f>IF(G19&lt;&gt;0,INT(2.4*((G19*100)-70)^1),0)</f>
        <v>604</v>
      </c>
      <c r="I19" s="27"/>
      <c r="J19" s="25">
        <f>IF(I19&lt;&gt;0,INT(0.8465*((I19*100)-75)^1.42),0)</f>
        <v>0</v>
      </c>
      <c r="K19" s="27">
        <v>5.77</v>
      </c>
      <c r="L19" s="25">
        <f>IF(K19&lt;&gt;0,INT(56.0211*(K19-1.5)^1.05),0)</f>
        <v>257</v>
      </c>
      <c r="M19" s="75">
        <f>SUM(F19+H19+L19)</f>
        <v>1441</v>
      </c>
      <c r="N19" s="80">
        <v>0</v>
      </c>
      <c r="O19" s="83">
        <v>1467</v>
      </c>
      <c r="P19" s="84">
        <v>1535</v>
      </c>
      <c r="Q19" s="58">
        <f>SUM(N19+O19+P19)</f>
        <v>3002</v>
      </c>
      <c r="R19" s="3">
        <v>16</v>
      </c>
    </row>
    <row r="20" spans="1:18" x14ac:dyDescent="0.25">
      <c r="A20" s="98" t="s">
        <v>20</v>
      </c>
      <c r="B20" s="98" t="s">
        <v>147</v>
      </c>
      <c r="C20" s="32">
        <v>2003</v>
      </c>
      <c r="D20" s="23" t="s">
        <v>165</v>
      </c>
      <c r="E20" s="6">
        <v>10.220000000000001</v>
      </c>
      <c r="F20" s="5">
        <f>IF(E20&lt;&gt;0,INT(8*(17.78-E20)^2.1),0)</f>
        <v>559</v>
      </c>
      <c r="G20" s="6">
        <v>3.11</v>
      </c>
      <c r="H20" s="5">
        <f>IF(G20&lt;&gt;0,INT(2.4*((G20*100)-70)^1),0)</f>
        <v>578</v>
      </c>
      <c r="I20" s="6"/>
      <c r="J20" s="5">
        <f>IF(I20&lt;&gt;0,INT(0.8465*((I20*100)-75)^1.42),0)</f>
        <v>0</v>
      </c>
      <c r="K20" s="6">
        <v>6.62</v>
      </c>
      <c r="L20" s="5">
        <f>IF(K20&lt;&gt;0,INT(56.0211*(K20-1.5)^1.05),0)</f>
        <v>311</v>
      </c>
      <c r="M20" s="74">
        <f>SUM(F20+H20+L20)</f>
        <v>1448</v>
      </c>
      <c r="N20" s="80">
        <f>SUM(F20+H20+J20+L20)</f>
        <v>1448</v>
      </c>
      <c r="O20" s="81">
        <v>1422</v>
      </c>
      <c r="P20" s="82">
        <v>0</v>
      </c>
      <c r="Q20" s="58">
        <f>SUM(N20+O20+P20)</f>
        <v>2870</v>
      </c>
      <c r="R20" s="3">
        <v>17</v>
      </c>
    </row>
    <row r="21" spans="1:18" x14ac:dyDescent="0.25">
      <c r="A21" s="98" t="s">
        <v>206</v>
      </c>
      <c r="B21" s="98" t="s">
        <v>207</v>
      </c>
      <c r="C21" s="32">
        <v>2003</v>
      </c>
      <c r="D21" s="23" t="s">
        <v>165</v>
      </c>
      <c r="E21" s="6">
        <v>10.029999999999999</v>
      </c>
      <c r="F21" s="5">
        <f>IF(E21&lt;&gt;0,INT(8*(17.78-E21)^2.1),0)</f>
        <v>589</v>
      </c>
      <c r="G21" s="6">
        <v>3.33</v>
      </c>
      <c r="H21" s="5">
        <f>IF(G21&lt;&gt;0,INT(2.4*((G21*100)-70)^1),0)</f>
        <v>631</v>
      </c>
      <c r="I21" s="6"/>
      <c r="J21" s="5">
        <f>IF(I21&lt;&gt;0,INT(0.8465*((I21*100)-75)^1.42),0)</f>
        <v>0</v>
      </c>
      <c r="K21" s="6">
        <v>5.97</v>
      </c>
      <c r="L21" s="5">
        <f>IF(K21&lt;&gt;0,INT(56.0211*(K21-1.5)^1.05),0)</f>
        <v>269</v>
      </c>
      <c r="M21" s="74">
        <f>SUM(F21+H21+L21)</f>
        <v>1489</v>
      </c>
      <c r="N21" s="80">
        <f>SUM(F21+H21+J21+L21)</f>
        <v>1489</v>
      </c>
      <c r="O21" s="81">
        <v>0</v>
      </c>
      <c r="P21" s="82">
        <v>1336</v>
      </c>
      <c r="Q21" s="58">
        <f>SUM(N21+O21+P21)</f>
        <v>2825</v>
      </c>
      <c r="R21" s="3">
        <v>18</v>
      </c>
    </row>
    <row r="22" spans="1:18" x14ac:dyDescent="0.25">
      <c r="A22" s="29" t="s">
        <v>293</v>
      </c>
      <c r="B22" s="29" t="s">
        <v>294</v>
      </c>
      <c r="C22" s="32">
        <v>2003</v>
      </c>
      <c r="D22" s="23" t="s">
        <v>99</v>
      </c>
      <c r="E22" s="6"/>
      <c r="F22" s="5">
        <f>IF(E22&lt;&gt;0,INT(8*(17.78-E22)^2.1),0)</f>
        <v>0</v>
      </c>
      <c r="G22" s="6"/>
      <c r="H22" s="5">
        <f>IF(G22&lt;&gt;0,INT(2.4*((G22*100)-70)^1),0)</f>
        <v>0</v>
      </c>
      <c r="I22" s="6"/>
      <c r="J22" s="5">
        <f>IF(I22&lt;&gt;0,INT(0.8465*((I22*100)-75)^1.42),0)</f>
        <v>0</v>
      </c>
      <c r="K22" s="6"/>
      <c r="L22" s="5">
        <f>IF(K22&lt;&gt;0,INT(56.0211*(K22-1.5)^1.05),0)</f>
        <v>0</v>
      </c>
      <c r="M22" s="74">
        <f>SUM(F22+H22+L22)</f>
        <v>0</v>
      </c>
      <c r="N22" s="80">
        <f>SUM(F22+H22+J22+L22)</f>
        <v>0</v>
      </c>
      <c r="O22" s="81">
        <v>0</v>
      </c>
      <c r="P22" s="82">
        <v>1916</v>
      </c>
      <c r="Q22" s="58">
        <f>SUM(N22+O22+P22)</f>
        <v>1916</v>
      </c>
      <c r="R22" s="3">
        <v>19</v>
      </c>
    </row>
    <row r="23" spans="1:18" x14ac:dyDescent="0.25">
      <c r="A23" s="29" t="s">
        <v>295</v>
      </c>
      <c r="B23" s="29" t="s">
        <v>266</v>
      </c>
      <c r="C23" s="32">
        <v>2003</v>
      </c>
      <c r="D23" s="23" t="s">
        <v>125</v>
      </c>
      <c r="E23" s="6"/>
      <c r="F23" s="5">
        <f>IF(E23&lt;&gt;0,INT(8*(17.78-E23)^2.1),0)</f>
        <v>0</v>
      </c>
      <c r="G23" s="6"/>
      <c r="H23" s="5">
        <f>IF(G23&lt;&gt;0,INT(2.4*((G23*100)-70)^1),0)</f>
        <v>0</v>
      </c>
      <c r="I23" s="6"/>
      <c r="J23" s="5">
        <f>IF(I23&lt;&gt;0,INT(0.8465*((I23*100)-75)^1.42),0)</f>
        <v>0</v>
      </c>
      <c r="K23" s="6"/>
      <c r="L23" s="5">
        <f>IF(K23&lt;&gt;0,INT(56.0211*(K23-1.5)^1.05),0)</f>
        <v>0</v>
      </c>
      <c r="M23" s="74">
        <f>SUM(F23+H23+L23)</f>
        <v>0</v>
      </c>
      <c r="N23" s="80">
        <f>SUM(F23+H23+J23+L23)</f>
        <v>0</v>
      </c>
      <c r="O23" s="81">
        <v>0</v>
      </c>
      <c r="P23" s="82">
        <v>1824</v>
      </c>
      <c r="Q23" s="58">
        <f>SUM(N23+O23+P23)</f>
        <v>1824</v>
      </c>
      <c r="R23" s="3">
        <v>20</v>
      </c>
    </row>
    <row r="24" spans="1:18" x14ac:dyDescent="0.25">
      <c r="A24" s="29" t="s">
        <v>299</v>
      </c>
      <c r="B24" s="29" t="s">
        <v>300</v>
      </c>
      <c r="C24" s="32">
        <v>2002</v>
      </c>
      <c r="D24" s="23" t="s">
        <v>125</v>
      </c>
      <c r="E24" s="6"/>
      <c r="F24" s="5">
        <f>IF(E24&lt;&gt;0,INT(8*(17.78-E24)^2.1),0)</f>
        <v>0</v>
      </c>
      <c r="G24" s="6"/>
      <c r="H24" s="5">
        <f>IF(G24&lt;&gt;0,INT(2.4*((G24*100)-70)^1),0)</f>
        <v>0</v>
      </c>
      <c r="I24" s="6"/>
      <c r="J24" s="5">
        <f>IF(I24&lt;&gt;0,INT(0.8465*((I24*100)-75)^1.42),0)</f>
        <v>0</v>
      </c>
      <c r="K24" s="6"/>
      <c r="L24" s="5">
        <f>IF(K24&lt;&gt;0,INT(56.0211*(K24-1.5)^1.05),0)</f>
        <v>0</v>
      </c>
      <c r="M24" s="74">
        <f>SUM(F24+H24+L24)</f>
        <v>0</v>
      </c>
      <c r="N24" s="80">
        <f>SUM(F24+H24+J24+L24)</f>
        <v>0</v>
      </c>
      <c r="O24" s="81">
        <v>0</v>
      </c>
      <c r="P24" s="82">
        <v>1742</v>
      </c>
      <c r="Q24" s="58">
        <f>SUM(N24+O24+P24)</f>
        <v>1742</v>
      </c>
      <c r="R24" s="3">
        <v>21</v>
      </c>
    </row>
    <row r="25" spans="1:18" x14ac:dyDescent="0.25">
      <c r="A25" s="16" t="s">
        <v>117</v>
      </c>
      <c r="B25" s="16" t="s">
        <v>118</v>
      </c>
      <c r="C25" s="5">
        <v>2002</v>
      </c>
      <c r="D25" s="5" t="s">
        <v>99</v>
      </c>
      <c r="E25" s="6"/>
      <c r="F25" s="5">
        <f>IF(E25&lt;&gt;0,INT(8*(17.78-E25)^2.1),0)</f>
        <v>0</v>
      </c>
      <c r="G25" s="6"/>
      <c r="H25" s="5">
        <f>IF(G25&lt;&gt;0,INT(2.4*((G25*100)-70)^1),0)</f>
        <v>0</v>
      </c>
      <c r="I25" s="6"/>
      <c r="J25" s="5">
        <f>IF(I25&lt;&gt;0,INT(0.8465*((I25*100)-75)^1.42),0)</f>
        <v>0</v>
      </c>
      <c r="K25" s="6"/>
      <c r="L25" s="5">
        <f>IF(K25&lt;&gt;0,INT(56.0211*(K25-1.5)^1.05),0)</f>
        <v>0</v>
      </c>
      <c r="M25" s="74">
        <f>SUM(F25+H25+L25)</f>
        <v>0</v>
      </c>
      <c r="N25" s="80">
        <f>SUM(F25+H25+J25+L25)</f>
        <v>0</v>
      </c>
      <c r="O25" s="81">
        <v>1681</v>
      </c>
      <c r="P25" s="82">
        <v>0</v>
      </c>
      <c r="Q25" s="58">
        <f>SUM(N25+O25+P25)</f>
        <v>1681</v>
      </c>
      <c r="R25" s="3">
        <v>22</v>
      </c>
    </row>
    <row r="26" spans="1:18" x14ac:dyDescent="0.25">
      <c r="A26" s="29" t="s">
        <v>301</v>
      </c>
      <c r="B26" s="29" t="s">
        <v>302</v>
      </c>
      <c r="C26" s="32">
        <v>2003</v>
      </c>
      <c r="D26" s="23" t="s">
        <v>165</v>
      </c>
      <c r="E26" s="6"/>
      <c r="F26" s="5">
        <f>IF(E26&lt;&gt;0,INT(8*(17.78-E26)^2.1),0)</f>
        <v>0</v>
      </c>
      <c r="G26" s="6"/>
      <c r="H26" s="5">
        <f>IF(G26&lt;&gt;0,INT(2.4*((G26*100)-70)^1),0)</f>
        <v>0</v>
      </c>
      <c r="I26" s="6"/>
      <c r="J26" s="5">
        <f>IF(I26&lt;&gt;0,INT(0.8465*((I26*100)-75)^1.42),0)</f>
        <v>0</v>
      </c>
      <c r="K26" s="6"/>
      <c r="L26" s="5">
        <f>IF(K26&lt;&gt;0,INT(56.0211*(K26-1.5)^1.05),0)</f>
        <v>0</v>
      </c>
      <c r="M26" s="74">
        <f>SUM(F26+H26+L26)</f>
        <v>0</v>
      </c>
      <c r="N26" s="80">
        <f>SUM(F26+H26+J26+L26)</f>
        <v>0</v>
      </c>
      <c r="O26" s="81">
        <v>0</v>
      </c>
      <c r="P26" s="82">
        <v>1621</v>
      </c>
      <c r="Q26" s="58">
        <f>SUM(N26+O26+P26)</f>
        <v>1621</v>
      </c>
      <c r="R26" s="3">
        <v>23</v>
      </c>
    </row>
    <row r="27" spans="1:18" x14ac:dyDescent="0.25">
      <c r="A27" s="98" t="s">
        <v>69</v>
      </c>
      <c r="B27" s="98" t="s">
        <v>124</v>
      </c>
      <c r="C27" s="32">
        <v>2002</v>
      </c>
      <c r="D27" s="23" t="s">
        <v>125</v>
      </c>
      <c r="E27" s="6">
        <v>10.82</v>
      </c>
      <c r="F27" s="5">
        <f>IF(E27&lt;&gt;0,INT(8*(17.78-E27)^2.1),0)</f>
        <v>470</v>
      </c>
      <c r="G27" s="6">
        <v>3.58</v>
      </c>
      <c r="H27" s="5">
        <f>IF(G27&lt;&gt;0,INT(2.4*((G27*100)-70)^1),0)</f>
        <v>691</v>
      </c>
      <c r="I27" s="6"/>
      <c r="J27" s="5">
        <f>IF(I27&lt;&gt;0,INT(0.8465*((I27*100)-75)^1.42),0)</f>
        <v>0</v>
      </c>
      <c r="K27" s="6">
        <v>5.68</v>
      </c>
      <c r="L27" s="5">
        <f>IF(K27&lt;&gt;0,INT(56.0211*(K27-1.5)^1.05),0)</f>
        <v>251</v>
      </c>
      <c r="M27" s="74">
        <f>SUM(F27+H27+L27)</f>
        <v>1412</v>
      </c>
      <c r="N27" s="80">
        <f>SUM(F27+H27+J27+L27)</f>
        <v>1412</v>
      </c>
      <c r="O27" s="81">
        <v>0</v>
      </c>
      <c r="P27" s="82">
        <v>0</v>
      </c>
      <c r="Q27" s="58">
        <f>SUM(N27+O27+P27)</f>
        <v>1412</v>
      </c>
      <c r="R27" s="3">
        <v>24</v>
      </c>
    </row>
    <row r="28" spans="1:18" x14ac:dyDescent="0.25">
      <c r="A28" s="98" t="s">
        <v>47</v>
      </c>
      <c r="B28" s="98" t="s">
        <v>304</v>
      </c>
      <c r="C28" s="32">
        <v>2003</v>
      </c>
      <c r="D28" s="23" t="s">
        <v>99</v>
      </c>
      <c r="E28" s="6"/>
      <c r="F28" s="5">
        <f>IF(E28&lt;&gt;0,INT(8*(17.78-E28)^2.1),0)</f>
        <v>0</v>
      </c>
      <c r="G28" s="6"/>
      <c r="H28" s="5">
        <f>IF(G28&lt;&gt;0,INT(2.4*((G28*100)-70)^1),0)</f>
        <v>0</v>
      </c>
      <c r="I28" s="6"/>
      <c r="J28" s="5">
        <f>IF(I28&lt;&gt;0,INT(0.8465*((I28*100)-75)^1.42),0)</f>
        <v>0</v>
      </c>
      <c r="K28" s="6"/>
      <c r="L28" s="5">
        <f>IF(K28&lt;&gt;0,INT(56.0211*(K28-1.5)^1.05),0)</f>
        <v>0</v>
      </c>
      <c r="M28" s="74">
        <f>SUM(F28+H28+L28)</f>
        <v>0</v>
      </c>
      <c r="N28" s="80">
        <f>SUM(F28+H28+J28+L28)</f>
        <v>0</v>
      </c>
      <c r="O28" s="81">
        <v>0</v>
      </c>
      <c r="P28" s="82">
        <v>1142</v>
      </c>
      <c r="Q28" s="58">
        <f>SUM(N28+O28+P28)</f>
        <v>1142</v>
      </c>
      <c r="R28" s="3">
        <v>25</v>
      </c>
    </row>
    <row r="29" spans="1:18" x14ac:dyDescent="0.25">
      <c r="A29" s="29" t="s">
        <v>68</v>
      </c>
      <c r="B29" s="29" t="s">
        <v>201</v>
      </c>
      <c r="C29" s="32">
        <v>2003</v>
      </c>
      <c r="D29" s="23" t="s">
        <v>165</v>
      </c>
      <c r="E29" s="6"/>
      <c r="F29" s="5">
        <f>IF(E29&lt;&gt;0,INT(8*(17.78-E29)^2.1),0)</f>
        <v>0</v>
      </c>
      <c r="G29" s="6"/>
      <c r="H29" s="5">
        <f>IF(G29&lt;&gt;0,INT(2.4*((G29*100)-70)^1),0)</f>
        <v>0</v>
      </c>
      <c r="I29" s="6"/>
      <c r="J29" s="5">
        <f>IF(I29&lt;&gt;0,INT(0.8465*((I29*100)-75)^1.42),0)</f>
        <v>0</v>
      </c>
      <c r="K29" s="6"/>
      <c r="L29" s="5">
        <f>IF(K29&lt;&gt;0,INT(56.0211*(K29-1.5)^1.05),0)</f>
        <v>0</v>
      </c>
      <c r="M29" s="74">
        <f>SUM(F29+H29+L29)</f>
        <v>0</v>
      </c>
      <c r="N29" s="80">
        <f>SUM(F29+H29+J29+L29)</f>
        <v>0</v>
      </c>
      <c r="O29" s="81">
        <v>1096</v>
      </c>
      <c r="P29" s="82">
        <v>0</v>
      </c>
      <c r="Q29" s="58">
        <f>SUM(N29+O29+P29)</f>
        <v>1096</v>
      </c>
      <c r="R29" s="3">
        <v>26</v>
      </c>
    </row>
    <row r="30" spans="1:18" x14ac:dyDescent="0.25">
      <c r="A30" s="98" t="s">
        <v>20</v>
      </c>
      <c r="B30" s="98" t="s">
        <v>310</v>
      </c>
      <c r="C30" s="32">
        <v>2003</v>
      </c>
      <c r="D30" s="23" t="s">
        <v>99</v>
      </c>
      <c r="E30" s="6"/>
      <c r="F30" s="5">
        <f>IF(E30&lt;&gt;0,INT(8*(17.78-E30)^2.1),0)</f>
        <v>0</v>
      </c>
      <c r="G30" s="6"/>
      <c r="H30" s="5">
        <f>IF(G30&lt;&gt;0,INT(2.4*((G30*100)-70)^1),0)</f>
        <v>0</v>
      </c>
      <c r="I30" s="6"/>
      <c r="J30" s="5">
        <f>IF(I30&lt;&gt;0,INT(0.8465*((I30*100)-75)^1.42),0)</f>
        <v>0</v>
      </c>
      <c r="K30" s="6"/>
      <c r="L30" s="5">
        <f>IF(K30&lt;&gt;0,INT(56.0211*(K30-1.5)^1.05),0)</f>
        <v>0</v>
      </c>
      <c r="M30" s="88">
        <f>SUM(F30+H30+L30)</f>
        <v>0</v>
      </c>
      <c r="N30" s="81">
        <f>SUM(F30+H30+J30+L30)</f>
        <v>0</v>
      </c>
      <c r="O30" s="81">
        <v>0</v>
      </c>
      <c r="P30" s="81">
        <v>0</v>
      </c>
      <c r="Q30" s="5">
        <f>SUM(N30+O30+P30)</f>
        <v>0</v>
      </c>
      <c r="R30" s="3">
        <v>27</v>
      </c>
    </row>
    <row r="31" spans="1:18" x14ac:dyDescent="0.25">
      <c r="A31" s="29"/>
      <c r="B31" s="29"/>
      <c r="C31" s="32"/>
      <c r="D31" s="23"/>
      <c r="E31" s="6"/>
      <c r="F31" s="5">
        <f>IF(E31&lt;&gt;0,INT(8*(17.78-E31)^2.1),0)</f>
        <v>0</v>
      </c>
      <c r="G31" s="6"/>
      <c r="H31" s="5">
        <f t="shared" ref="H4:H31" si="0">IF(G31&lt;&gt;0,INT(2.4*((G31*100)-70)^1),0)</f>
        <v>0</v>
      </c>
      <c r="I31" s="6"/>
      <c r="J31" s="5">
        <f t="shared" ref="J4:J31" si="1">IF(I31&lt;&gt;0,INT(0.8465*((I31*100)-75)^1.42),0)</f>
        <v>0</v>
      </c>
      <c r="K31" s="6"/>
      <c r="L31" s="5">
        <f t="shared" ref="L4:L31" si="2">IF(K31&lt;&gt;0,INT(56.0211*(K31-1.5)^1.05),0)</f>
        <v>0</v>
      </c>
      <c r="M31" s="88">
        <f t="shared" ref="M30:M31" si="3">SUM(F31+H31+L31)</f>
        <v>0</v>
      </c>
      <c r="N31" s="81">
        <f t="shared" ref="N30:N31" si="4">SUM(F31+H31+J31+L31)</f>
        <v>0</v>
      </c>
      <c r="O31" s="81">
        <v>0</v>
      </c>
      <c r="P31" s="81">
        <v>0</v>
      </c>
      <c r="Q31" s="5">
        <f t="shared" ref="Q4:Q31" si="5">SUM(N31+O31+P31)</f>
        <v>0</v>
      </c>
      <c r="R31" s="3">
        <v>28</v>
      </c>
    </row>
    <row r="32" spans="1:18" x14ac:dyDescent="0.25">
      <c r="A32" s="17"/>
      <c r="B32" s="17"/>
      <c r="C32" s="13"/>
      <c r="D32" s="13"/>
      <c r="E32" s="18"/>
      <c r="F32" s="13"/>
      <c r="G32" s="18"/>
      <c r="H32" s="13"/>
      <c r="I32" s="18"/>
      <c r="J32" s="13"/>
      <c r="K32" s="18"/>
      <c r="L32" s="13"/>
      <c r="M32" s="72"/>
      <c r="N32" s="76"/>
      <c r="O32" s="76"/>
      <c r="P32" s="77"/>
      <c r="Q32" s="14"/>
      <c r="R32" s="13"/>
    </row>
    <row r="33" spans="1:18" ht="16.5" thickBot="1" x14ac:dyDescent="0.3">
      <c r="A33" s="15" t="s">
        <v>0</v>
      </c>
      <c r="B33" s="15" t="s">
        <v>1</v>
      </c>
      <c r="C33" s="4" t="s">
        <v>2</v>
      </c>
      <c r="D33" s="4" t="s">
        <v>9</v>
      </c>
      <c r="E33" s="3" t="s">
        <v>3</v>
      </c>
      <c r="F33" s="3" t="s">
        <v>4</v>
      </c>
      <c r="G33" s="3" t="s">
        <v>5</v>
      </c>
      <c r="H33" s="3" t="s">
        <v>4</v>
      </c>
      <c r="I33" s="3" t="s">
        <v>6</v>
      </c>
      <c r="J33" s="3" t="s">
        <v>4</v>
      </c>
      <c r="K33" s="3" t="s">
        <v>7</v>
      </c>
      <c r="L33" s="3" t="s">
        <v>4</v>
      </c>
      <c r="M33" s="73" t="s">
        <v>306</v>
      </c>
      <c r="N33" s="78">
        <v>42026</v>
      </c>
      <c r="O33" s="66">
        <v>42328</v>
      </c>
      <c r="P33" s="79">
        <v>42360</v>
      </c>
      <c r="Q33" s="59" t="s">
        <v>305</v>
      </c>
      <c r="R33" s="4" t="s">
        <v>8</v>
      </c>
    </row>
    <row r="34" spans="1:18" x14ac:dyDescent="0.25">
      <c r="A34" s="123" t="s">
        <v>16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5"/>
    </row>
    <row r="35" spans="1:18" x14ac:dyDescent="0.25">
      <c r="A35" s="95" t="s">
        <v>73</v>
      </c>
      <c r="B35" s="95" t="s">
        <v>128</v>
      </c>
      <c r="C35" s="5">
        <v>2002</v>
      </c>
      <c r="D35" s="5" t="s">
        <v>125</v>
      </c>
      <c r="E35" s="19">
        <v>8.44</v>
      </c>
      <c r="F35" s="5">
        <f>IF(E35&lt;&gt;0,INT(8*(17.78-E35)^2.1),0)</f>
        <v>872</v>
      </c>
      <c r="G35" s="5">
        <v>4.88</v>
      </c>
      <c r="H35" s="5">
        <f>IF(G35&lt;&gt;0,INT(2.4*((G35*100)-70)^1),0)</f>
        <v>1003</v>
      </c>
      <c r="I35" s="7"/>
      <c r="J35" s="5">
        <f>IF(I35&lt;&gt;0,INT(0.8465*((I35*100)-75)^1.42),0)</f>
        <v>0</v>
      </c>
      <c r="K35" s="19">
        <v>8.1199999999999992</v>
      </c>
      <c r="L35" s="5">
        <f>IF(K35&lt;&gt;0,INT(56.0211*(K35-1.5)^1.05),0)</f>
        <v>407</v>
      </c>
      <c r="M35" s="74">
        <f>SUM(F35+H35+J35+L35)</f>
        <v>2282</v>
      </c>
      <c r="N35" s="80">
        <f>SUM(F35+H35+J35+L35)</f>
        <v>2282</v>
      </c>
      <c r="O35" s="81">
        <v>0</v>
      </c>
      <c r="P35" s="82">
        <v>2302</v>
      </c>
      <c r="Q35" s="58">
        <f>SUM(P35+O35+N35)</f>
        <v>4584</v>
      </c>
      <c r="R35" s="3">
        <v>1</v>
      </c>
    </row>
    <row r="36" spans="1:18" x14ac:dyDescent="0.25">
      <c r="A36" s="99" t="s">
        <v>119</v>
      </c>
      <c r="B36" s="99" t="s">
        <v>120</v>
      </c>
      <c r="C36" s="5">
        <v>2002</v>
      </c>
      <c r="D36" s="5" t="s">
        <v>99</v>
      </c>
      <c r="E36" s="19">
        <v>8.85</v>
      </c>
      <c r="F36" s="5">
        <f>IF(E36&lt;&gt;0,INT(8*(17.78-E36)^2.1),0)</f>
        <v>794</v>
      </c>
      <c r="G36" s="5">
        <v>4.3600000000000003</v>
      </c>
      <c r="H36" s="5">
        <f>IF(G36&lt;&gt;0,INT(2.4*((G36*100)-70)^1),0)</f>
        <v>878</v>
      </c>
      <c r="I36" s="7"/>
      <c r="J36" s="5">
        <f>IF(I36&lt;&gt;0,INT(0.8465*((I36*100)-75)^1.42),0)</f>
        <v>0</v>
      </c>
      <c r="K36" s="19">
        <v>9.6</v>
      </c>
      <c r="L36" s="5">
        <f>IF(K36&lt;&gt;0,INT(56.0211*(K36-1.5)^1.05),0)</f>
        <v>503</v>
      </c>
      <c r="M36" s="74">
        <f>SUM(F36+H36+J36+L36)</f>
        <v>2175</v>
      </c>
      <c r="N36" s="80">
        <v>2175</v>
      </c>
      <c r="O36" s="81">
        <v>0</v>
      </c>
      <c r="P36" s="82">
        <v>2056</v>
      </c>
      <c r="Q36" s="58">
        <f>SUM(P36+O36+N36)</f>
        <v>4231</v>
      </c>
      <c r="R36" s="3">
        <v>2</v>
      </c>
    </row>
    <row r="37" spans="1:18" x14ac:dyDescent="0.25">
      <c r="A37" s="7" t="s">
        <v>126</v>
      </c>
      <c r="B37" s="7" t="s">
        <v>127</v>
      </c>
      <c r="C37" s="5">
        <v>2002</v>
      </c>
      <c r="D37" s="5" t="s">
        <v>125</v>
      </c>
      <c r="E37" s="19"/>
      <c r="F37" s="5">
        <f>IF(E37&lt;&gt;0,INT(8*(17.78-E37)^2.1),0)</f>
        <v>0</v>
      </c>
      <c r="G37" s="5"/>
      <c r="H37" s="5">
        <f>IF(G37&lt;&gt;0,INT(2.4*((G37*100)-70)^1),0)</f>
        <v>0</v>
      </c>
      <c r="I37" s="20"/>
      <c r="J37" s="5">
        <f>IF(I37&lt;&gt;0,INT(0.8465*((I37*100)-75)^1.42),0)</f>
        <v>0</v>
      </c>
      <c r="K37" s="19"/>
      <c r="L37" s="5">
        <f>IF(K37&lt;&gt;0,INT(56.0211*(K37-1.5)^1.05),0)</f>
        <v>0</v>
      </c>
      <c r="M37" s="74">
        <f>SUM(F37+H37+J37+L37)</f>
        <v>0</v>
      </c>
      <c r="N37" s="80">
        <f>SUM(F37+H37+J37+L37)</f>
        <v>0</v>
      </c>
      <c r="O37" s="81">
        <v>1884</v>
      </c>
      <c r="P37" s="82">
        <v>1965</v>
      </c>
      <c r="Q37" s="58">
        <f>SUM(P37+O37+N37)</f>
        <v>3849</v>
      </c>
      <c r="R37" s="3">
        <v>3</v>
      </c>
    </row>
    <row r="38" spans="1:18" x14ac:dyDescent="0.25">
      <c r="A38" s="126" t="s">
        <v>121</v>
      </c>
      <c r="B38" s="126" t="s">
        <v>122</v>
      </c>
      <c r="C38" s="5">
        <v>2002</v>
      </c>
      <c r="D38" s="5" t="s">
        <v>99</v>
      </c>
      <c r="E38" s="19">
        <v>8.91</v>
      </c>
      <c r="F38" s="5">
        <f>IF(E38&lt;&gt;0,INT(8*(17.78-E38)^2.1),0)</f>
        <v>782</v>
      </c>
      <c r="G38" s="5">
        <v>4.16</v>
      </c>
      <c r="H38" s="5">
        <f>IF(G38&lt;&gt;0,INT(2.4*((G38*100)-70)^1),0)</f>
        <v>830</v>
      </c>
      <c r="I38" s="19"/>
      <c r="J38" s="5">
        <f>IF(I38&lt;&gt;0,INT(0.8465*((I38*100)-75)^1.42),0)</f>
        <v>0</v>
      </c>
      <c r="K38" s="19">
        <v>7.24</v>
      </c>
      <c r="L38" s="5">
        <f>IF(K38&lt;&gt;0,INT(56.0211*(K38-1.5)^1.05),0)</f>
        <v>350</v>
      </c>
      <c r="M38" s="74">
        <f>SUM(F38+H38+J38+L38)</f>
        <v>1962</v>
      </c>
      <c r="N38" s="80">
        <f>SUM(F38+H38+J38+L38)</f>
        <v>1962</v>
      </c>
      <c r="O38" s="81">
        <v>1775</v>
      </c>
      <c r="P38" s="82">
        <v>0</v>
      </c>
      <c r="Q38" s="58">
        <f>SUM(P38+O38+N38)</f>
        <v>3737</v>
      </c>
      <c r="R38" s="3">
        <v>4</v>
      </c>
    </row>
    <row r="39" spans="1:18" x14ac:dyDescent="0.25">
      <c r="A39" s="95" t="s">
        <v>123</v>
      </c>
      <c r="B39" s="95" t="s">
        <v>124</v>
      </c>
      <c r="C39" s="5">
        <v>2002</v>
      </c>
      <c r="D39" s="5" t="s">
        <v>125</v>
      </c>
      <c r="E39" s="19">
        <v>8.69</v>
      </c>
      <c r="F39" s="5">
        <f>IF(E39&lt;&gt;0,INT(8*(17.78-E39)^2.1),0)</f>
        <v>824</v>
      </c>
      <c r="G39" s="5">
        <v>3.74</v>
      </c>
      <c r="H39" s="5">
        <f>IF(G39&lt;&gt;0,INT(2.4*((G39*100)-70)^1),0)</f>
        <v>729</v>
      </c>
      <c r="I39" s="7"/>
      <c r="J39" s="5">
        <f>IF(I39&lt;&gt;0,INT(0.8465*((I39*100)-75)^1.42),0)</f>
        <v>0</v>
      </c>
      <c r="K39" s="19">
        <v>5.91</v>
      </c>
      <c r="L39" s="5">
        <f>IF(K39&lt;&gt;0,INT(56.0211*(K39-1.5)^1.05),0)</f>
        <v>266</v>
      </c>
      <c r="M39" s="74">
        <f>SUM(F39+H39+J39+L39)</f>
        <v>1819</v>
      </c>
      <c r="N39" s="80">
        <f>SUM(F39+H39+J39+L39)</f>
        <v>1819</v>
      </c>
      <c r="O39" s="81">
        <v>1791</v>
      </c>
      <c r="P39" s="82">
        <v>0</v>
      </c>
      <c r="Q39" s="58">
        <f>SUM(P39+O39+N39)</f>
        <v>3610</v>
      </c>
      <c r="R39" s="3">
        <v>5</v>
      </c>
    </row>
    <row r="40" spans="1:18" x14ac:dyDescent="0.25">
      <c r="A40" s="95" t="s">
        <v>96</v>
      </c>
      <c r="B40" s="95" t="s">
        <v>97</v>
      </c>
      <c r="C40" s="5">
        <v>2003</v>
      </c>
      <c r="D40" s="5" t="s">
        <v>19</v>
      </c>
      <c r="E40" s="19">
        <v>9.25</v>
      </c>
      <c r="F40" s="5">
        <f>IF(E40&lt;&gt;0,INT(8*(17.78-E40)^2.1),0)</f>
        <v>721</v>
      </c>
      <c r="G40" s="5">
        <v>3.68</v>
      </c>
      <c r="H40" s="5">
        <f>IF(G40&lt;&gt;0,INT(2.4*((G40*100)-70)^1),0)</f>
        <v>715</v>
      </c>
      <c r="I40" s="7"/>
      <c r="J40" s="5">
        <f>IF(I40&lt;&gt;0,INT(0.8465*((I40*100)-75)^1.42),0)</f>
        <v>0</v>
      </c>
      <c r="K40" s="19">
        <v>6.01</v>
      </c>
      <c r="L40" s="5">
        <f>IF(K40&lt;&gt;0,INT(56.0211*(K40-1.5)^1.05),0)</f>
        <v>272</v>
      </c>
      <c r="M40" s="74">
        <f>SUM(F40+H40+J40+L40)</f>
        <v>1708</v>
      </c>
      <c r="N40" s="80">
        <v>0</v>
      </c>
      <c r="O40" s="81">
        <v>1742</v>
      </c>
      <c r="P40" s="82">
        <v>1777</v>
      </c>
      <c r="Q40" s="58">
        <f>SUM(P40+O40+N40)</f>
        <v>3519</v>
      </c>
      <c r="R40" s="3">
        <v>6</v>
      </c>
    </row>
    <row r="41" spans="1:18" x14ac:dyDescent="0.25">
      <c r="A41" s="95" t="s">
        <v>92</v>
      </c>
      <c r="B41" s="95" t="s">
        <v>93</v>
      </c>
      <c r="C41" s="5">
        <v>2002</v>
      </c>
      <c r="D41" s="5" t="s">
        <v>19</v>
      </c>
      <c r="E41" s="19">
        <v>9.6</v>
      </c>
      <c r="F41" s="5">
        <f>IF(E41&lt;&gt;0,INT(8*(17.78-E41)^2.1),0)</f>
        <v>660</v>
      </c>
      <c r="G41" s="5">
        <v>3.62</v>
      </c>
      <c r="H41" s="5">
        <f>IF(G41&lt;&gt;0,INT(2.4*((G41*100)-70)^1),0)</f>
        <v>700</v>
      </c>
      <c r="I41" s="7"/>
      <c r="J41" s="5">
        <f>IF(I41&lt;&gt;0,INT(0.8465*((I41*100)-75)^1.42),0)</f>
        <v>0</v>
      </c>
      <c r="K41" s="19">
        <v>7.96</v>
      </c>
      <c r="L41" s="5">
        <f>IF(K41&lt;&gt;0,INT(56.0211*(K41-1.5)^1.05),0)</f>
        <v>397</v>
      </c>
      <c r="M41" s="74">
        <f>SUM(F41+H41+J41+L41)</f>
        <v>1757</v>
      </c>
      <c r="N41" s="80">
        <f>SUM(F41+H41+J41+L41)</f>
        <v>1757</v>
      </c>
      <c r="O41" s="81">
        <v>1681</v>
      </c>
      <c r="P41" s="82">
        <v>0</v>
      </c>
      <c r="Q41" s="58">
        <f>SUM(P41+O41+N41)</f>
        <v>3438</v>
      </c>
      <c r="R41" s="3">
        <v>7</v>
      </c>
    </row>
    <row r="42" spans="1:18" x14ac:dyDescent="0.25">
      <c r="A42" s="99" t="s">
        <v>90</v>
      </c>
      <c r="B42" s="99" t="s">
        <v>91</v>
      </c>
      <c r="C42" s="5">
        <v>2002</v>
      </c>
      <c r="D42" s="5" t="s">
        <v>19</v>
      </c>
      <c r="E42" s="19">
        <v>9.4700000000000006</v>
      </c>
      <c r="F42" s="5">
        <f>IF(E42&lt;&gt;0,INT(8*(17.78-E42)^2.1),0)</f>
        <v>682</v>
      </c>
      <c r="G42" s="5">
        <v>3.63</v>
      </c>
      <c r="H42" s="5">
        <f>IF(G42&lt;&gt;0,INT(2.4*((G42*100)-70)^1),0)</f>
        <v>703</v>
      </c>
      <c r="I42" s="7"/>
      <c r="J42" s="5">
        <f>IF(I42&lt;&gt;0,INT(0.8465*((I42*100)-75)^1.42),0)</f>
        <v>0</v>
      </c>
      <c r="K42" s="19">
        <v>6.76</v>
      </c>
      <c r="L42" s="5">
        <f>IF(K42&lt;&gt;0,INT(56.0211*(K42-1.5)^1.05),0)</f>
        <v>320</v>
      </c>
      <c r="M42" s="74">
        <f>SUM(F42+H42+J42+L42)</f>
        <v>1705</v>
      </c>
      <c r="N42" s="80">
        <f>SUM(F42+H42+J42+L42)</f>
        <v>1705</v>
      </c>
      <c r="O42" s="81">
        <v>0</v>
      </c>
      <c r="P42" s="82">
        <v>1711</v>
      </c>
      <c r="Q42" s="58">
        <f>SUM(P42+O42+N42)</f>
        <v>3416</v>
      </c>
      <c r="R42" s="3">
        <v>8</v>
      </c>
    </row>
    <row r="43" spans="1:18" x14ac:dyDescent="0.25">
      <c r="A43" s="95" t="s">
        <v>166</v>
      </c>
      <c r="B43" s="95" t="s">
        <v>258</v>
      </c>
      <c r="C43" s="5">
        <v>2003</v>
      </c>
      <c r="D43" s="5" t="s">
        <v>165</v>
      </c>
      <c r="E43" s="5">
        <v>9.7899999999999991</v>
      </c>
      <c r="F43" s="5">
        <f>IF(E43&lt;&gt;0,INT(8*(17.78-E43)^2.1),0)</f>
        <v>628</v>
      </c>
      <c r="G43" s="5">
        <v>3.54</v>
      </c>
      <c r="H43" s="5">
        <f>IF(G43&lt;&gt;0,INT(2.4*((G43*100)-70)^1),0)</f>
        <v>681</v>
      </c>
      <c r="I43" s="7"/>
      <c r="J43" s="5">
        <f>IF(I43&lt;&gt;0,INT(0.8465*((I43*100)-75)^1.42),0)</f>
        <v>0</v>
      </c>
      <c r="K43" s="19">
        <v>6.62</v>
      </c>
      <c r="L43" s="5">
        <f>IF(K43&lt;&gt;0,INT(56.0211*(K43-1.5)^1.05),0)</f>
        <v>311</v>
      </c>
      <c r="M43" s="74">
        <f>SUM(F43+H43+J43+L43)</f>
        <v>1620</v>
      </c>
      <c r="N43" s="80">
        <f>SUM(F43+H43+J43+L43)</f>
        <v>1620</v>
      </c>
      <c r="O43" s="81">
        <v>1585</v>
      </c>
      <c r="P43" s="82">
        <v>0</v>
      </c>
      <c r="Q43" s="58">
        <f>SUM(P43+O43+N43)</f>
        <v>3205</v>
      </c>
      <c r="R43" s="3">
        <v>9</v>
      </c>
    </row>
    <row r="44" spans="1:18" x14ac:dyDescent="0.25">
      <c r="A44" s="95" t="s">
        <v>94</v>
      </c>
      <c r="B44" s="95" t="s">
        <v>95</v>
      </c>
      <c r="C44" s="5">
        <v>2003</v>
      </c>
      <c r="D44" s="5" t="s">
        <v>19</v>
      </c>
      <c r="E44" s="19">
        <v>9.8000000000000007</v>
      </c>
      <c r="F44" s="5">
        <f>IF(E44&lt;&gt;0,INT(8*(17.78-E44)^2.1),0)</f>
        <v>627</v>
      </c>
      <c r="G44" s="5">
        <v>3.49</v>
      </c>
      <c r="H44" s="5">
        <f>IF(G44&lt;&gt;0,INT(2.4*((G44*100)-70)^1),0)</f>
        <v>669</v>
      </c>
      <c r="I44" s="7"/>
      <c r="J44" s="5">
        <f>IF(I44&lt;&gt;0,INT(0.8465*((I44*100)-75)^1.42),0)</f>
        <v>0</v>
      </c>
      <c r="K44" s="19">
        <v>6.27</v>
      </c>
      <c r="L44" s="5">
        <f>IF(K44&lt;&gt;0,INT(56.0211*(K44-1.5)^1.05),0)</f>
        <v>288</v>
      </c>
      <c r="M44" s="74">
        <f>SUM(F44+H44+J44+L44)</f>
        <v>1584</v>
      </c>
      <c r="N44" s="80">
        <f>SUM(F44+H44+J44+L44)</f>
        <v>1584</v>
      </c>
      <c r="O44" s="81">
        <v>1558</v>
      </c>
      <c r="P44" s="82">
        <v>0</v>
      </c>
      <c r="Q44" s="58">
        <f>SUM(P44+O44+N44)</f>
        <v>3142</v>
      </c>
      <c r="R44" s="3">
        <v>10</v>
      </c>
    </row>
    <row r="45" spans="1:18" x14ac:dyDescent="0.25">
      <c r="A45" s="95" t="s">
        <v>73</v>
      </c>
      <c r="B45" s="95" t="s">
        <v>32</v>
      </c>
      <c r="C45" s="5">
        <v>2003</v>
      </c>
      <c r="D45" s="5" t="s">
        <v>19</v>
      </c>
      <c r="E45" s="19">
        <v>9.94</v>
      </c>
      <c r="F45" s="5">
        <f>IF(E45&lt;&gt;0,INT(8*(17.78-E45)^2.1),0)</f>
        <v>604</v>
      </c>
      <c r="G45" s="5">
        <v>3.41</v>
      </c>
      <c r="H45" s="5">
        <f>IF(G45&lt;&gt;0,INT(2.4*((G45*100)-70)^1),0)</f>
        <v>650</v>
      </c>
      <c r="I45" s="7"/>
      <c r="J45" s="5">
        <f>IF(I45&lt;&gt;0,INT(0.8465*((I45*100)-75)^1.42),0)</f>
        <v>0</v>
      </c>
      <c r="K45" s="19">
        <v>5.77</v>
      </c>
      <c r="L45" s="5">
        <f>IF(K45&lt;&gt;0,INT(56.0211*(K45-1.5)^1.05),0)</f>
        <v>257</v>
      </c>
      <c r="M45" s="74">
        <f>SUM(F45+H45+J45+L45)</f>
        <v>1511</v>
      </c>
      <c r="N45" s="80">
        <f>SUM(F45+H45+J45+L45)</f>
        <v>1511</v>
      </c>
      <c r="O45" s="81">
        <v>0</v>
      </c>
      <c r="P45" s="82">
        <v>1476</v>
      </c>
      <c r="Q45" s="58">
        <f>SUM(P45+O45+N45)</f>
        <v>2987</v>
      </c>
      <c r="R45" s="3">
        <v>11</v>
      </c>
    </row>
    <row r="46" spans="1:18" x14ac:dyDescent="0.25">
      <c r="A46" s="95" t="s">
        <v>259</v>
      </c>
      <c r="B46" s="95" t="s">
        <v>260</v>
      </c>
      <c r="C46" s="5">
        <v>2003</v>
      </c>
      <c r="D46" s="5" t="s">
        <v>165</v>
      </c>
      <c r="E46" s="5">
        <v>9.56</v>
      </c>
      <c r="F46" s="5">
        <f>IF(E46&lt;&gt;0,INT(8*(17.78-E46)^2.1),0)</f>
        <v>667</v>
      </c>
      <c r="G46" s="5">
        <v>3.27</v>
      </c>
      <c r="H46" s="5">
        <f>IF(G46&lt;&gt;0,INT(2.4*((G46*100)-70)^1),0)</f>
        <v>616</v>
      </c>
      <c r="I46" s="7"/>
      <c r="J46" s="5">
        <f>IF(I46&lt;&gt;0,INT(0.8465*((I46*100)-75)^1.42),0)</f>
        <v>0</v>
      </c>
      <c r="K46" s="19">
        <v>5.44</v>
      </c>
      <c r="L46" s="5">
        <f>IF(K46&lt;&gt;0,INT(56.0211*(K46-1.5)^1.05),0)</f>
        <v>236</v>
      </c>
      <c r="M46" s="74">
        <f>SUM(F46+H46+J46+L46)</f>
        <v>1519</v>
      </c>
      <c r="N46" s="80">
        <f>SUM(F46+H46+J46+L46)</f>
        <v>1519</v>
      </c>
      <c r="O46" s="81">
        <v>1439</v>
      </c>
      <c r="P46" s="82">
        <v>0</v>
      </c>
      <c r="Q46" s="58">
        <f>SUM(P46+O46+N46)</f>
        <v>2958</v>
      </c>
      <c r="R46" s="3">
        <v>12</v>
      </c>
    </row>
    <row r="47" spans="1:18" x14ac:dyDescent="0.25">
      <c r="A47" s="95" t="s">
        <v>322</v>
      </c>
      <c r="B47" s="95" t="s">
        <v>323</v>
      </c>
      <c r="C47" s="5">
        <v>2003</v>
      </c>
      <c r="D47" s="5" t="s">
        <v>165</v>
      </c>
      <c r="E47" s="19">
        <v>9.73</v>
      </c>
      <c r="F47" s="5">
        <f>IF(E47&lt;&gt;0,INT(8*(17.78-E47)^2.1),0)</f>
        <v>638</v>
      </c>
      <c r="G47" s="5">
        <v>3.6</v>
      </c>
      <c r="H47" s="5">
        <f>IF(G47&lt;&gt;0,INT(2.4*((G47*100)-70)^1),0)</f>
        <v>696</v>
      </c>
      <c r="I47" s="7"/>
      <c r="J47" s="5">
        <f>IF(I47&lt;&gt;0,INT(0.8465*((I47*100)-75)^1.42),0)</f>
        <v>0</v>
      </c>
      <c r="K47" s="19">
        <v>6.84</v>
      </c>
      <c r="L47" s="5">
        <f>IF(K47&lt;&gt;0,INT(56.0211*(K47-1.5)^1.05),0)</f>
        <v>325</v>
      </c>
      <c r="M47" s="74">
        <f>SUM(F47+H47+J47+L47)</f>
        <v>1659</v>
      </c>
      <c r="N47" s="80">
        <f>SUM(F47+H47+J47+L47)</f>
        <v>1659</v>
      </c>
      <c r="O47" s="81">
        <v>0</v>
      </c>
      <c r="P47" s="82">
        <v>0</v>
      </c>
      <c r="Q47" s="58">
        <f>SUM(P47+O47+N47)</f>
        <v>1659</v>
      </c>
      <c r="R47" s="3">
        <v>13</v>
      </c>
    </row>
    <row r="48" spans="1:18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60"/>
      <c r="N48" s="85"/>
      <c r="O48" s="65"/>
      <c r="P48" s="65"/>
      <c r="Q48" s="8"/>
      <c r="R48" s="8"/>
    </row>
    <row r="49" spans="1:18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60"/>
      <c r="N49" s="85"/>
      <c r="O49" s="65"/>
      <c r="P49" s="65"/>
      <c r="Q49" s="8"/>
      <c r="R49" s="8"/>
    </row>
    <row r="50" spans="1:18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60"/>
      <c r="N50" s="85"/>
      <c r="O50" s="65"/>
      <c r="P50" s="65"/>
      <c r="Q50" s="8"/>
      <c r="R50" s="8"/>
    </row>
    <row r="51" spans="1:18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60"/>
      <c r="N51" s="85"/>
      <c r="O51" s="65"/>
      <c r="P51" s="65"/>
      <c r="Q51" s="8"/>
      <c r="R51" s="8"/>
    </row>
    <row r="52" spans="1:18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60"/>
      <c r="N52" s="85"/>
      <c r="O52" s="65"/>
      <c r="P52" s="65"/>
      <c r="Q52" s="8"/>
      <c r="R52" s="8"/>
    </row>
    <row r="53" spans="1:18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60"/>
      <c r="N53" s="85"/>
      <c r="O53" s="65"/>
      <c r="P53" s="65"/>
      <c r="Q53" s="8"/>
      <c r="R53" s="8"/>
    </row>
    <row r="54" spans="1:18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60"/>
      <c r="N54" s="85"/>
      <c r="O54" s="65"/>
      <c r="P54" s="65"/>
      <c r="Q54" s="8"/>
      <c r="R54" s="8"/>
    </row>
    <row r="55" spans="1:18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60"/>
      <c r="N55" s="85"/>
      <c r="O55" s="65"/>
      <c r="P55" s="65"/>
      <c r="Q55" s="8"/>
      <c r="R55" s="8"/>
    </row>
    <row r="56" spans="1:18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60"/>
      <c r="N56" s="85"/>
      <c r="O56" s="65"/>
      <c r="P56" s="65"/>
      <c r="Q56" s="8"/>
      <c r="R56" s="8"/>
    </row>
    <row r="57" spans="1:18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60"/>
      <c r="N57" s="85"/>
      <c r="O57" s="65"/>
      <c r="P57" s="65"/>
      <c r="Q57" s="8"/>
      <c r="R57" s="8"/>
    </row>
    <row r="58" spans="1:18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60"/>
      <c r="N58" s="85"/>
      <c r="O58" s="65"/>
      <c r="P58" s="65"/>
      <c r="Q58" s="8"/>
      <c r="R58" s="8"/>
    </row>
    <row r="59" spans="1:18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60"/>
      <c r="N59" s="85"/>
      <c r="O59" s="65"/>
      <c r="P59" s="65"/>
      <c r="Q59" s="8"/>
      <c r="R59" s="8"/>
    </row>
    <row r="60" spans="1:18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60"/>
      <c r="N60" s="85"/>
      <c r="O60" s="65"/>
      <c r="P60" s="65"/>
      <c r="Q60" s="8"/>
      <c r="R60" s="8"/>
    </row>
    <row r="61" spans="1:18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60"/>
      <c r="N61" s="85"/>
      <c r="O61" s="65"/>
      <c r="P61" s="65"/>
      <c r="Q61" s="8"/>
      <c r="R61" s="8"/>
    </row>
    <row r="62" spans="1:18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60"/>
      <c r="N62" s="85"/>
      <c r="O62" s="65"/>
      <c r="P62" s="65"/>
      <c r="Q62" s="8"/>
      <c r="R62" s="8"/>
    </row>
    <row r="63" spans="1:18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60"/>
      <c r="N63" s="85"/>
      <c r="O63" s="65"/>
      <c r="P63" s="65"/>
      <c r="Q63" s="8"/>
      <c r="R63" s="8"/>
    </row>
    <row r="64" spans="1:18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60"/>
      <c r="N64" s="85"/>
      <c r="O64" s="65"/>
      <c r="P64" s="65"/>
      <c r="Q64" s="8"/>
      <c r="R64" s="8"/>
    </row>
    <row r="65" spans="1:18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60"/>
      <c r="N65" s="85"/>
      <c r="O65" s="65"/>
      <c r="P65" s="65"/>
      <c r="Q65" s="8"/>
      <c r="R65" s="8"/>
    </row>
    <row r="66" spans="1:18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60"/>
      <c r="N66" s="85"/>
      <c r="O66" s="65"/>
      <c r="P66" s="65"/>
      <c r="Q66" s="8"/>
      <c r="R66" s="8"/>
    </row>
    <row r="67" spans="1:18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60"/>
      <c r="N67" s="85"/>
      <c r="O67" s="65"/>
      <c r="P67" s="65"/>
      <c r="Q67" s="8"/>
      <c r="R67" s="8"/>
    </row>
    <row r="68" spans="1:18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60"/>
      <c r="N68" s="85"/>
      <c r="O68" s="65"/>
      <c r="P68" s="65"/>
      <c r="Q68" s="8"/>
      <c r="R68" s="8"/>
    </row>
    <row r="69" spans="1:18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60"/>
      <c r="N69" s="85"/>
      <c r="O69" s="65"/>
      <c r="P69" s="65"/>
      <c r="Q69" s="8"/>
      <c r="R69" s="8"/>
    </row>
    <row r="70" spans="1:18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60"/>
      <c r="N70" s="85"/>
      <c r="O70" s="65"/>
      <c r="P70" s="65"/>
      <c r="Q70" s="8"/>
      <c r="R70" s="8"/>
    </row>
    <row r="71" spans="1:18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60"/>
      <c r="N71" s="85"/>
      <c r="O71" s="65"/>
      <c r="P71" s="65"/>
      <c r="Q71" s="8"/>
      <c r="R71" s="8"/>
    </row>
    <row r="72" spans="1:18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60"/>
      <c r="N72" s="85"/>
      <c r="O72" s="65"/>
      <c r="P72" s="65"/>
      <c r="Q72" s="8"/>
      <c r="R72" s="8"/>
    </row>
    <row r="73" spans="1:18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60"/>
      <c r="N73" s="85"/>
      <c r="O73" s="65"/>
      <c r="P73" s="65"/>
      <c r="Q73" s="8"/>
      <c r="R73" s="8"/>
    </row>
    <row r="74" spans="1:18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60"/>
      <c r="N74" s="85"/>
      <c r="O74" s="65"/>
      <c r="P74" s="65"/>
      <c r="Q74" s="8"/>
      <c r="R74" s="8"/>
    </row>
  </sheetData>
  <sortState ref="A35:Q47">
    <sortCondition descending="1" ref="Q35:Q47"/>
  </sortState>
  <mergeCells count="2">
    <mergeCell ref="A3:R3"/>
    <mergeCell ref="A34:R34"/>
  </mergeCells>
  <phoneticPr fontId="2" type="noConversion"/>
  <pageMargins left="0.75" right="0.75" top="1" bottom="1" header="0.5" footer="0.5"/>
  <pageSetup paperSize="9" orientation="landscape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u 10</vt:lpstr>
      <vt:lpstr>u12</vt:lpstr>
      <vt:lpstr>u14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Lado</dc:creator>
  <cp:lastModifiedBy>Toshiba</cp:lastModifiedBy>
  <cp:lastPrinted>2014-11-20T15:12:57Z</cp:lastPrinted>
  <dcterms:created xsi:type="dcterms:W3CDTF">2007-04-04T14:21:53Z</dcterms:created>
  <dcterms:modified xsi:type="dcterms:W3CDTF">2015-01-22T17:23:39Z</dcterms:modified>
</cp:coreProperties>
</file>